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\Desktop\投資\20170307\"/>
    </mc:Choice>
  </mc:AlternateContent>
  <bookViews>
    <workbookView xWindow="0" yWindow="0" windowWidth="11663" windowHeight="12878" activeTab="1"/>
  </bookViews>
  <sheets>
    <sheet name="参考" sheetId="1" r:id="rId1"/>
    <sheet name="年収＆手取り 超適当目安 (国税庁)" sheetId="2" r:id="rId2"/>
    <sheet name="年収＆手取り 超適当目安 (DODA)" sheetId="3" r:id="rId3"/>
    <sheet name="平均給与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Y4" i="3" l="1"/>
  <c r="N5" i="3"/>
  <c r="M8" i="3"/>
  <c r="U8" i="3"/>
  <c r="O10" i="3"/>
  <c r="T11" i="3"/>
  <c r="AB11" i="3"/>
  <c r="AA14" i="3"/>
  <c r="J17" i="3"/>
  <c r="O18" i="3"/>
  <c r="W18" i="3"/>
  <c r="V21" i="3"/>
  <c r="X23" i="3"/>
  <c r="J25" i="3"/>
  <c r="P25" i="3"/>
  <c r="Z25" i="3"/>
  <c r="O26" i="3"/>
  <c r="Q26" i="3"/>
  <c r="K28" i="3"/>
  <c r="S28" i="3"/>
  <c r="W28" i="3"/>
  <c r="N29" i="3"/>
  <c r="V29" i="3"/>
  <c r="X29" i="3"/>
  <c r="R31" i="3"/>
  <c r="Z31" i="3"/>
  <c r="K32" i="3"/>
  <c r="S32" i="3"/>
  <c r="U32" i="3"/>
  <c r="AA32" i="3"/>
  <c r="J33" i="3"/>
  <c r="L33" i="3"/>
  <c r="T33" i="3"/>
  <c r="X33" i="3"/>
  <c r="AB33" i="3"/>
  <c r="J35" i="3"/>
  <c r="K35" i="3"/>
  <c r="R35" i="3"/>
  <c r="V35" i="3"/>
  <c r="W35" i="3"/>
  <c r="K36" i="3"/>
  <c r="O36" i="3"/>
  <c r="P36" i="3"/>
  <c r="Q36" i="3"/>
  <c r="U36" i="3"/>
  <c r="W36" i="3"/>
  <c r="Y36" i="3"/>
  <c r="AA36" i="3"/>
  <c r="AB36" i="3"/>
  <c r="T37" i="3"/>
  <c r="J38" i="3"/>
  <c r="K38" i="3"/>
  <c r="Q38" i="3"/>
  <c r="U38" i="3"/>
  <c r="V38" i="3"/>
  <c r="AA38" i="3"/>
  <c r="K39" i="3"/>
  <c r="L39" i="3"/>
  <c r="M39" i="3"/>
  <c r="P39" i="3"/>
  <c r="R39" i="3"/>
  <c r="T39" i="3"/>
  <c r="U39" i="3"/>
  <c r="V39" i="3"/>
  <c r="Y39" i="3"/>
  <c r="Z39" i="3"/>
  <c r="AB39" i="3"/>
  <c r="J40" i="3"/>
  <c r="K40" i="3"/>
  <c r="N40" i="3"/>
  <c r="O40" i="3"/>
  <c r="Q40" i="3"/>
  <c r="R40" i="3"/>
  <c r="S40" i="3"/>
  <c r="V40" i="3"/>
  <c r="W40" i="3"/>
  <c r="Y40" i="3"/>
  <c r="Z40" i="3"/>
  <c r="AA40" i="3"/>
  <c r="L41" i="3"/>
  <c r="O41" i="3"/>
  <c r="P41" i="3"/>
  <c r="T41" i="3"/>
  <c r="W41" i="3"/>
  <c r="X41" i="3"/>
  <c r="AB41" i="3"/>
  <c r="L42" i="3"/>
  <c r="M42" i="3"/>
  <c r="U42" i="3"/>
  <c r="AB42" i="3"/>
  <c r="J43" i="3"/>
  <c r="N43" i="3"/>
  <c r="P43" i="3"/>
  <c r="Q43" i="3"/>
  <c r="R43" i="3"/>
  <c r="V43" i="3"/>
  <c r="X43" i="3"/>
  <c r="Y43" i="3"/>
  <c r="Z43" i="3"/>
  <c r="G43" i="3"/>
  <c r="K43" i="3" s="1"/>
  <c r="G42" i="3"/>
  <c r="S42" i="3" s="1"/>
  <c r="G41" i="3"/>
  <c r="V41" i="3" s="1"/>
  <c r="D41" i="3"/>
  <c r="E41" i="3" s="1"/>
  <c r="F41" i="3" s="1"/>
  <c r="G40" i="3"/>
  <c r="L40" i="3" s="1"/>
  <c r="G39" i="3"/>
  <c r="Q39" i="3" s="1"/>
  <c r="G38" i="3"/>
  <c r="O38" i="3" s="1"/>
  <c r="G37" i="3"/>
  <c r="P37" i="3" s="1"/>
  <c r="G36" i="3"/>
  <c r="G35" i="3"/>
  <c r="G34" i="3"/>
  <c r="M34" i="3" s="1"/>
  <c r="G33" i="3"/>
  <c r="R33" i="3" s="1"/>
  <c r="G32" i="3"/>
  <c r="W32" i="3" s="1"/>
  <c r="G31" i="3"/>
  <c r="V31" i="3" s="1"/>
  <c r="G30" i="3"/>
  <c r="K30" i="3" s="1"/>
  <c r="G29" i="3"/>
  <c r="G28" i="3"/>
  <c r="Y28" i="3" s="1"/>
  <c r="G27" i="3"/>
  <c r="G26" i="3"/>
  <c r="W26" i="3" s="1"/>
  <c r="G25" i="3"/>
  <c r="T25" i="3" s="1"/>
  <c r="G24" i="3"/>
  <c r="G23" i="3"/>
  <c r="G22" i="3"/>
  <c r="G21" i="3"/>
  <c r="G20" i="3"/>
  <c r="Y20" i="3" s="1"/>
  <c r="G19" i="3"/>
  <c r="G18" i="3"/>
  <c r="G17" i="3"/>
  <c r="R17" i="3" s="1"/>
  <c r="G16" i="3"/>
  <c r="M16" i="3" s="1"/>
  <c r="G15" i="3"/>
  <c r="G14" i="3"/>
  <c r="G13" i="3"/>
  <c r="N13" i="3" s="1"/>
  <c r="G12" i="3"/>
  <c r="Y12" i="3" s="1"/>
  <c r="G11" i="3"/>
  <c r="D11" i="3"/>
  <c r="E11" i="3" s="1"/>
  <c r="F11" i="3" s="1"/>
  <c r="G10" i="3"/>
  <c r="G9" i="3"/>
  <c r="J9" i="3" s="1"/>
  <c r="G8" i="3"/>
  <c r="D8" i="3"/>
  <c r="E8" i="3" s="1"/>
  <c r="F8" i="3" s="1"/>
  <c r="G7" i="3"/>
  <c r="P7" i="3" s="1"/>
  <c r="G6" i="3"/>
  <c r="G5" i="3"/>
  <c r="G4" i="3"/>
  <c r="M27" i="3" l="1"/>
  <c r="U27" i="3"/>
  <c r="O27" i="3"/>
  <c r="W27" i="3"/>
  <c r="P27" i="3"/>
  <c r="X27" i="3"/>
  <c r="Q27" i="3"/>
  <c r="Y27" i="3"/>
  <c r="K27" i="3"/>
  <c r="S27" i="3"/>
  <c r="AA27" i="3"/>
  <c r="R27" i="3"/>
  <c r="J4" i="3"/>
  <c r="R4" i="3"/>
  <c r="Z4" i="3"/>
  <c r="K4" i="3"/>
  <c r="S4" i="3"/>
  <c r="AA4" i="3"/>
  <c r="L4" i="3"/>
  <c r="T4" i="3"/>
  <c r="AB4" i="3"/>
  <c r="M4" i="3"/>
  <c r="U4" i="3"/>
  <c r="N4" i="3"/>
  <c r="V4" i="3"/>
  <c r="O4" i="3"/>
  <c r="W4" i="3"/>
  <c r="P4" i="3"/>
  <c r="X4" i="3"/>
  <c r="L14" i="3"/>
  <c r="T14" i="3"/>
  <c r="D13" i="3" s="1"/>
  <c r="E13" i="3" s="1"/>
  <c r="F13" i="3" s="1"/>
  <c r="AB14" i="3"/>
  <c r="M14" i="3"/>
  <c r="U14" i="3"/>
  <c r="N14" i="3"/>
  <c r="V14" i="3"/>
  <c r="O14" i="3"/>
  <c r="W14" i="3"/>
  <c r="P14" i="3"/>
  <c r="X14" i="3"/>
  <c r="Q14" i="3"/>
  <c r="Y14" i="3"/>
  <c r="J14" i="3"/>
  <c r="R14" i="3"/>
  <c r="Z14" i="3"/>
  <c r="Q23" i="3"/>
  <c r="Y23" i="3"/>
  <c r="J23" i="3"/>
  <c r="R23" i="3"/>
  <c r="Z23" i="3"/>
  <c r="K23" i="3"/>
  <c r="S23" i="3"/>
  <c r="AA23" i="3"/>
  <c r="L23" i="3"/>
  <c r="T23" i="3"/>
  <c r="AB23" i="3"/>
  <c r="M23" i="3"/>
  <c r="U23" i="3"/>
  <c r="N23" i="3"/>
  <c r="V23" i="3"/>
  <c r="O23" i="3"/>
  <c r="W23" i="3"/>
  <c r="M35" i="3"/>
  <c r="U35" i="3"/>
  <c r="P35" i="3"/>
  <c r="X35" i="3"/>
  <c r="Q35" i="3"/>
  <c r="Y35" i="3"/>
  <c r="AA42" i="3"/>
  <c r="K42" i="3"/>
  <c r="N41" i="3"/>
  <c r="S38" i="3"/>
  <c r="O5" i="3"/>
  <c r="W5" i="3"/>
  <c r="P5" i="3"/>
  <c r="X5" i="3"/>
  <c r="Q5" i="3"/>
  <c r="Y5" i="3"/>
  <c r="J5" i="3"/>
  <c r="R5" i="3"/>
  <c r="Z5" i="3"/>
  <c r="K5" i="3"/>
  <c r="S5" i="3"/>
  <c r="AA5" i="3"/>
  <c r="L5" i="3"/>
  <c r="T5" i="3"/>
  <c r="AB5" i="3"/>
  <c r="M5" i="3"/>
  <c r="U5" i="3"/>
  <c r="P10" i="3"/>
  <c r="X10" i="3"/>
  <c r="Q10" i="3"/>
  <c r="Y10" i="3"/>
  <c r="J10" i="3"/>
  <c r="R10" i="3"/>
  <c r="Z10" i="3"/>
  <c r="K10" i="3"/>
  <c r="S10" i="3"/>
  <c r="AA10" i="3"/>
  <c r="L10" i="3"/>
  <c r="T10" i="3"/>
  <c r="AB10" i="3"/>
  <c r="M10" i="3"/>
  <c r="U10" i="3"/>
  <c r="N10" i="3"/>
  <c r="V10" i="3"/>
  <c r="M19" i="3"/>
  <c r="U19" i="3"/>
  <c r="N19" i="3"/>
  <c r="V19" i="3"/>
  <c r="O19" i="3"/>
  <c r="W19" i="3"/>
  <c r="P19" i="3"/>
  <c r="X19" i="3"/>
  <c r="Q19" i="3"/>
  <c r="Y19" i="3"/>
  <c r="J19" i="3"/>
  <c r="R19" i="3"/>
  <c r="Z19" i="3"/>
  <c r="K19" i="3"/>
  <c r="S19" i="3"/>
  <c r="AA19" i="3"/>
  <c r="N24" i="3"/>
  <c r="D31" i="3" s="1"/>
  <c r="E31" i="3" s="1"/>
  <c r="F31" i="3" s="1"/>
  <c r="V24" i="3"/>
  <c r="O24" i="3"/>
  <c r="W24" i="3"/>
  <c r="P24" i="3"/>
  <c r="X24" i="3"/>
  <c r="Q24" i="3"/>
  <c r="Y24" i="3"/>
  <c r="J24" i="3"/>
  <c r="R24" i="3"/>
  <c r="Z24" i="3"/>
  <c r="K24" i="3"/>
  <c r="S24" i="3"/>
  <c r="AA24" i="3"/>
  <c r="L24" i="3"/>
  <c r="T24" i="3"/>
  <c r="AB24" i="3"/>
  <c r="O29" i="3"/>
  <c r="W29" i="3"/>
  <c r="Q29" i="3"/>
  <c r="Y29" i="3"/>
  <c r="J29" i="3"/>
  <c r="R29" i="3"/>
  <c r="Z29" i="3"/>
  <c r="K29" i="3"/>
  <c r="S29" i="3"/>
  <c r="AA29" i="3"/>
  <c r="M29" i="3"/>
  <c r="U29" i="3"/>
  <c r="J36" i="3"/>
  <c r="R36" i="3"/>
  <c r="Z36" i="3"/>
  <c r="M36" i="3"/>
  <c r="N36" i="3"/>
  <c r="V36" i="3"/>
  <c r="W43" i="3"/>
  <c r="O43" i="3"/>
  <c r="Z42" i="3"/>
  <c r="R42" i="3"/>
  <c r="J42" i="3"/>
  <c r="U41" i="3"/>
  <c r="M41" i="3"/>
  <c r="X40" i="3"/>
  <c r="P40" i="3"/>
  <c r="AA39" i="3"/>
  <c r="S39" i="3"/>
  <c r="J39" i="3"/>
  <c r="R38" i="3"/>
  <c r="Z37" i="3"/>
  <c r="X36" i="3"/>
  <c r="L36" i="3"/>
  <c r="S35" i="3"/>
  <c r="Y34" i="3"/>
  <c r="Z33" i="3"/>
  <c r="S30" i="3"/>
  <c r="P29" i="3"/>
  <c r="O28" i="3"/>
  <c r="L27" i="3"/>
  <c r="AB25" i="3"/>
  <c r="M24" i="3"/>
  <c r="K14" i="3"/>
  <c r="W10" i="3"/>
  <c r="L6" i="3"/>
  <c r="T6" i="3"/>
  <c r="AB6" i="3"/>
  <c r="M6" i="3"/>
  <c r="U6" i="3"/>
  <c r="N6" i="3"/>
  <c r="V6" i="3"/>
  <c r="O6" i="3"/>
  <c r="W6" i="3"/>
  <c r="P6" i="3"/>
  <c r="X6" i="3"/>
  <c r="Q6" i="3"/>
  <c r="Y6" i="3"/>
  <c r="J6" i="3"/>
  <c r="R6" i="3"/>
  <c r="Z6" i="3"/>
  <c r="J20" i="3"/>
  <c r="R20" i="3"/>
  <c r="Z20" i="3"/>
  <c r="K20" i="3"/>
  <c r="S20" i="3"/>
  <c r="D24" i="3" s="1"/>
  <c r="E24" i="3" s="1"/>
  <c r="F24" i="3" s="1"/>
  <c r="AA20" i="3"/>
  <c r="L20" i="3"/>
  <c r="T20" i="3"/>
  <c r="AB20" i="3"/>
  <c r="M20" i="3"/>
  <c r="U20" i="3"/>
  <c r="N20" i="3"/>
  <c r="V20" i="3"/>
  <c r="O20" i="3"/>
  <c r="W20" i="3"/>
  <c r="D25" i="3" s="1"/>
  <c r="E25" i="3" s="1"/>
  <c r="F25" i="3" s="1"/>
  <c r="P20" i="3"/>
  <c r="X20" i="3"/>
  <c r="O37" i="3"/>
  <c r="W37" i="3"/>
  <c r="K37" i="3"/>
  <c r="S37" i="3"/>
  <c r="AA37" i="3"/>
  <c r="Y37" i="3"/>
  <c r="W34" i="3"/>
  <c r="Q30" i="3"/>
  <c r="J27" i="3"/>
  <c r="V13" i="3"/>
  <c r="D12" i="3" s="1"/>
  <c r="E12" i="3" s="1"/>
  <c r="F12" i="3" s="1"/>
  <c r="Q7" i="3"/>
  <c r="Y7" i="3"/>
  <c r="J7" i="3"/>
  <c r="R7" i="3"/>
  <c r="Z7" i="3"/>
  <c r="K7" i="3"/>
  <c r="S7" i="3"/>
  <c r="AA7" i="3"/>
  <c r="L7" i="3"/>
  <c r="T7" i="3"/>
  <c r="AB7" i="3"/>
  <c r="M7" i="3"/>
  <c r="U7" i="3"/>
  <c r="N7" i="3"/>
  <c r="V7" i="3"/>
  <c r="O7" i="3"/>
  <c r="W7" i="3"/>
  <c r="Q31" i="3"/>
  <c r="Y31" i="3"/>
  <c r="K31" i="3"/>
  <c r="S31" i="3"/>
  <c r="AA31" i="3"/>
  <c r="L31" i="3"/>
  <c r="T31" i="3"/>
  <c r="AB31" i="3"/>
  <c r="M31" i="3"/>
  <c r="U31" i="3"/>
  <c r="O31" i="3"/>
  <c r="W31" i="3"/>
  <c r="U43" i="3"/>
  <c r="P42" i="3"/>
  <c r="S41" i="3"/>
  <c r="M37" i="3"/>
  <c r="AB35" i="3"/>
  <c r="O35" i="3"/>
  <c r="U34" i="3"/>
  <c r="P31" i="3"/>
  <c r="M30" i="3"/>
  <c r="L29" i="3"/>
  <c r="AB27" i="3"/>
  <c r="Y26" i="3"/>
  <c r="X25" i="3"/>
  <c r="P23" i="3"/>
  <c r="AB19" i="3"/>
  <c r="U16" i="3"/>
  <c r="Z9" i="3"/>
  <c r="S6" i="3"/>
  <c r="L22" i="3"/>
  <c r="T22" i="3"/>
  <c r="AB22" i="3"/>
  <c r="M22" i="3"/>
  <c r="U22" i="3"/>
  <c r="D29" i="3" s="1"/>
  <c r="E29" i="3" s="1"/>
  <c r="F29" i="3" s="1"/>
  <c r="N22" i="3"/>
  <c r="V22" i="3"/>
  <c r="O22" i="3"/>
  <c r="W22" i="3"/>
  <c r="P22" i="3"/>
  <c r="X22" i="3"/>
  <c r="Q22" i="3"/>
  <c r="Y22" i="3"/>
  <c r="J22" i="3"/>
  <c r="R22" i="3"/>
  <c r="Z22" i="3"/>
  <c r="Q15" i="3"/>
  <c r="Y15" i="3"/>
  <c r="J15" i="3"/>
  <c r="R15" i="3"/>
  <c r="Z15" i="3"/>
  <c r="K15" i="3"/>
  <c r="S15" i="3"/>
  <c r="AA15" i="3"/>
  <c r="L15" i="3"/>
  <c r="T15" i="3"/>
  <c r="AB15" i="3"/>
  <c r="M15" i="3"/>
  <c r="U15" i="3"/>
  <c r="N15" i="3"/>
  <c r="V15" i="3"/>
  <c r="O15" i="3"/>
  <c r="W15" i="3"/>
  <c r="Y42" i="3"/>
  <c r="Q42" i="3"/>
  <c r="N37" i="3"/>
  <c r="Q20" i="3"/>
  <c r="AA6" i="3"/>
  <c r="L38" i="3"/>
  <c r="T38" i="3"/>
  <c r="AB38" i="3"/>
  <c r="P38" i="3"/>
  <c r="X38" i="3"/>
  <c r="M43" i="3"/>
  <c r="AA41" i="3"/>
  <c r="X37" i="3"/>
  <c r="M11" i="3"/>
  <c r="U11" i="3"/>
  <c r="N11" i="3"/>
  <c r="D9" i="3" s="1"/>
  <c r="E9" i="3" s="1"/>
  <c r="F9" i="3" s="1"/>
  <c r="V11" i="3"/>
  <c r="O11" i="3"/>
  <c r="W11" i="3"/>
  <c r="P11" i="3"/>
  <c r="X11" i="3"/>
  <c r="Q11" i="3"/>
  <c r="Y11" i="3"/>
  <c r="J11" i="3"/>
  <c r="R11" i="3"/>
  <c r="Z11" i="3"/>
  <c r="K11" i="3"/>
  <c r="S11" i="3"/>
  <c r="AA11" i="3"/>
  <c r="K17" i="3"/>
  <c r="S17" i="3"/>
  <c r="AA17" i="3"/>
  <c r="L17" i="3"/>
  <c r="T17" i="3"/>
  <c r="AB17" i="3"/>
  <c r="M17" i="3"/>
  <c r="U17" i="3"/>
  <c r="N17" i="3"/>
  <c r="D17" i="3" s="1"/>
  <c r="E17" i="3" s="1"/>
  <c r="F17" i="3" s="1"/>
  <c r="V17" i="3"/>
  <c r="O17" i="3"/>
  <c r="D18" i="3" s="1"/>
  <c r="E18" i="3" s="1"/>
  <c r="F18" i="3" s="1"/>
  <c r="W17" i="3"/>
  <c r="P17" i="3"/>
  <c r="X17" i="3"/>
  <c r="D19" i="3" s="1"/>
  <c r="E19" i="3" s="1"/>
  <c r="F19" i="3" s="1"/>
  <c r="Q17" i="3"/>
  <c r="Y17" i="3"/>
  <c r="N32" i="3"/>
  <c r="V32" i="3"/>
  <c r="P32" i="3"/>
  <c r="X32" i="3"/>
  <c r="Q32" i="3"/>
  <c r="Y32" i="3"/>
  <c r="J32" i="3"/>
  <c r="R32" i="3"/>
  <c r="Z32" i="3"/>
  <c r="L32" i="3"/>
  <c r="T32" i="3"/>
  <c r="AB32" i="3"/>
  <c r="AB43" i="3"/>
  <c r="T43" i="3"/>
  <c r="L43" i="3"/>
  <c r="W42" i="3"/>
  <c r="O42" i="3"/>
  <c r="Z41" i="3"/>
  <c r="R41" i="3"/>
  <c r="J41" i="3"/>
  <c r="U40" i="3"/>
  <c r="M40" i="3"/>
  <c r="X39" i="3"/>
  <c r="O39" i="3"/>
  <c r="Y38" i="3"/>
  <c r="N38" i="3"/>
  <c r="V37" i="3"/>
  <c r="L37" i="3"/>
  <c r="T36" i="3"/>
  <c r="AA35" i="3"/>
  <c r="N35" i="3"/>
  <c r="R34" i="3"/>
  <c r="O32" i="3"/>
  <c r="D42" i="3" s="1"/>
  <c r="E42" i="3" s="1"/>
  <c r="F42" i="3" s="1"/>
  <c r="N31" i="3"/>
  <c r="AA28" i="3"/>
  <c r="Z27" i="3"/>
  <c r="AA22" i="3"/>
  <c r="T19" i="3"/>
  <c r="R9" i="3"/>
  <c r="K6" i="3"/>
  <c r="O13" i="3"/>
  <c r="W13" i="3"/>
  <c r="P13" i="3"/>
  <c r="X13" i="3"/>
  <c r="Q13" i="3"/>
  <c r="Y13" i="3"/>
  <c r="J13" i="3"/>
  <c r="R13" i="3"/>
  <c r="Z13" i="3"/>
  <c r="K13" i="3"/>
  <c r="S13" i="3"/>
  <c r="AA13" i="3"/>
  <c r="L13" i="3"/>
  <c r="T13" i="3"/>
  <c r="AB13" i="3"/>
  <c r="M13" i="3"/>
  <c r="U13" i="3"/>
  <c r="L30" i="3"/>
  <c r="T30" i="3"/>
  <c r="AB30" i="3"/>
  <c r="N30" i="3"/>
  <c r="V30" i="3"/>
  <c r="O30" i="3"/>
  <c r="W30" i="3"/>
  <c r="P30" i="3"/>
  <c r="X30" i="3"/>
  <c r="J30" i="3"/>
  <c r="R30" i="3"/>
  <c r="Z30" i="3"/>
  <c r="N16" i="3"/>
  <c r="V16" i="3"/>
  <c r="O16" i="3"/>
  <c r="W16" i="3"/>
  <c r="P16" i="3"/>
  <c r="X16" i="3"/>
  <c r="Q16" i="3"/>
  <c r="Y16" i="3"/>
  <c r="J16" i="3"/>
  <c r="R16" i="3"/>
  <c r="Z16" i="3"/>
  <c r="K16" i="3"/>
  <c r="S16" i="3"/>
  <c r="AA16" i="3"/>
  <c r="L16" i="3"/>
  <c r="T16" i="3"/>
  <c r="AB16" i="3"/>
  <c r="K25" i="3"/>
  <c r="S25" i="3"/>
  <c r="AA25" i="3"/>
  <c r="L25" i="3"/>
  <c r="M25" i="3"/>
  <c r="U25" i="3"/>
  <c r="N25" i="3"/>
  <c r="D34" i="3" s="1"/>
  <c r="E34" i="3" s="1"/>
  <c r="F34" i="3" s="1"/>
  <c r="V25" i="3"/>
  <c r="D33" i="3" s="1"/>
  <c r="E33" i="3" s="1"/>
  <c r="F33" i="3" s="1"/>
  <c r="O25" i="3"/>
  <c r="W25" i="3"/>
  <c r="Q25" i="3"/>
  <c r="Y25" i="3"/>
  <c r="X42" i="3"/>
  <c r="K41" i="3"/>
  <c r="Z38" i="3"/>
  <c r="N8" i="3"/>
  <c r="V8" i="3"/>
  <c r="D7" i="3" s="1"/>
  <c r="E7" i="3" s="1"/>
  <c r="F7" i="3" s="1"/>
  <c r="O8" i="3"/>
  <c r="W8" i="3"/>
  <c r="P8" i="3"/>
  <c r="X8" i="3"/>
  <c r="Q8" i="3"/>
  <c r="Y8" i="3"/>
  <c r="J8" i="3"/>
  <c r="D5" i="3" s="1"/>
  <c r="E5" i="3" s="1"/>
  <c r="F5" i="3" s="1"/>
  <c r="R8" i="3"/>
  <c r="Z8" i="3"/>
  <c r="K8" i="3"/>
  <c r="S8" i="3"/>
  <c r="D4" i="3" s="1"/>
  <c r="E4" i="3" s="1"/>
  <c r="AA8" i="3"/>
  <c r="L8" i="3"/>
  <c r="T8" i="3"/>
  <c r="AB8" i="3"/>
  <c r="J12" i="3"/>
  <c r="R12" i="3"/>
  <c r="Z12" i="3"/>
  <c r="K12" i="3"/>
  <c r="S12" i="3"/>
  <c r="AA12" i="3"/>
  <c r="L12" i="3"/>
  <c r="T12" i="3"/>
  <c r="AB12" i="3"/>
  <c r="M12" i="3"/>
  <c r="U12" i="3"/>
  <c r="N12" i="3"/>
  <c r="V12" i="3"/>
  <c r="O12" i="3"/>
  <c r="W12" i="3"/>
  <c r="P12" i="3"/>
  <c r="X12" i="3"/>
  <c r="O21" i="3"/>
  <c r="D27" i="3" s="1"/>
  <c r="E27" i="3" s="1"/>
  <c r="F27" i="3" s="1"/>
  <c r="W21" i="3"/>
  <c r="P21" i="3"/>
  <c r="X21" i="3"/>
  <c r="Q21" i="3"/>
  <c r="Y21" i="3"/>
  <c r="J21" i="3"/>
  <c r="R21" i="3"/>
  <c r="Z21" i="3"/>
  <c r="D28" i="3" s="1"/>
  <c r="E28" i="3" s="1"/>
  <c r="F28" i="3" s="1"/>
  <c r="K21" i="3"/>
  <c r="S21" i="3"/>
  <c r="AA21" i="3"/>
  <c r="L21" i="3"/>
  <c r="T21" i="3"/>
  <c r="AB21" i="3"/>
  <c r="M21" i="3"/>
  <c r="U21" i="3"/>
  <c r="P26" i="3"/>
  <c r="X26" i="3"/>
  <c r="J26" i="3"/>
  <c r="R26" i="3"/>
  <c r="Z26" i="3"/>
  <c r="K26" i="3"/>
  <c r="S26" i="3"/>
  <c r="AA26" i="3"/>
  <c r="L26" i="3"/>
  <c r="T26" i="3"/>
  <c r="AB26" i="3"/>
  <c r="N26" i="3"/>
  <c r="V26" i="3"/>
  <c r="K33" i="3"/>
  <c r="S33" i="3"/>
  <c r="AA33" i="3"/>
  <c r="M33" i="3"/>
  <c r="U33" i="3"/>
  <c r="N33" i="3"/>
  <c r="V33" i="3"/>
  <c r="O33" i="3"/>
  <c r="W33" i="3"/>
  <c r="Q33" i="3"/>
  <c r="Y33" i="3"/>
  <c r="AA43" i="3"/>
  <c r="S43" i="3"/>
  <c r="V42" i="3"/>
  <c r="N42" i="3"/>
  <c r="Y41" i="3"/>
  <c r="Q41" i="3"/>
  <c r="AB40" i="3"/>
  <c r="T40" i="3"/>
  <c r="W39" i="3"/>
  <c r="N39" i="3"/>
  <c r="W38" i="3"/>
  <c r="M38" i="3"/>
  <c r="U37" i="3"/>
  <c r="J37" i="3"/>
  <c r="S36" i="3"/>
  <c r="Z35" i="3"/>
  <c r="L35" i="3"/>
  <c r="Q34" i="3"/>
  <c r="P33" i="3"/>
  <c r="M32" i="3"/>
  <c r="J31" i="3"/>
  <c r="AB29" i="3"/>
  <c r="V27" i="3"/>
  <c r="U26" i="3"/>
  <c r="R25" i="3"/>
  <c r="S22" i="3"/>
  <c r="L19" i="3"/>
  <c r="X15" i="3"/>
  <c r="Q12" i="3"/>
  <c r="V5" i="3"/>
  <c r="O34" i="3"/>
  <c r="AA30" i="3"/>
  <c r="T27" i="3"/>
  <c r="K22" i="3"/>
  <c r="P15" i="3"/>
  <c r="P34" i="3"/>
  <c r="X34" i="3"/>
  <c r="J34" i="3"/>
  <c r="K34" i="3"/>
  <c r="S34" i="3"/>
  <c r="AA34" i="3"/>
  <c r="L34" i="3"/>
  <c r="T34" i="3"/>
  <c r="AB34" i="3"/>
  <c r="N34" i="3"/>
  <c r="V34" i="3"/>
  <c r="T42" i="3"/>
  <c r="R37" i="3"/>
  <c r="Y30" i="3"/>
  <c r="K9" i="3"/>
  <c r="S9" i="3"/>
  <c r="AA9" i="3"/>
  <c r="L9" i="3"/>
  <c r="T9" i="3"/>
  <c r="AB9" i="3"/>
  <c r="M9" i="3"/>
  <c r="U9" i="3"/>
  <c r="N9" i="3"/>
  <c r="V9" i="3"/>
  <c r="O9" i="3"/>
  <c r="W9" i="3"/>
  <c r="P9" i="3"/>
  <c r="X9" i="3"/>
  <c r="Q9" i="3"/>
  <c r="Y9" i="3"/>
  <c r="P18" i="3"/>
  <c r="X18" i="3"/>
  <c r="Q18" i="3"/>
  <c r="Y18" i="3"/>
  <c r="J18" i="3"/>
  <c r="R18" i="3"/>
  <c r="Z18" i="3"/>
  <c r="K18" i="3"/>
  <c r="S18" i="3"/>
  <c r="AA18" i="3"/>
  <c r="L18" i="3"/>
  <c r="T18" i="3"/>
  <c r="AB18" i="3"/>
  <c r="M18" i="3"/>
  <c r="U18" i="3"/>
  <c r="N18" i="3"/>
  <c r="V18" i="3"/>
  <c r="J28" i="3"/>
  <c r="R28" i="3"/>
  <c r="Z28" i="3"/>
  <c r="L28" i="3"/>
  <c r="T28" i="3"/>
  <c r="AB28" i="3"/>
  <c r="M28" i="3"/>
  <c r="U28" i="3"/>
  <c r="N28" i="3"/>
  <c r="V28" i="3"/>
  <c r="P28" i="3"/>
  <c r="X28" i="3"/>
  <c r="AB37" i="3"/>
  <c r="Q37" i="3"/>
  <c r="T35" i="3"/>
  <c r="Z34" i="3"/>
  <c r="X31" i="3"/>
  <c r="U30" i="3"/>
  <c r="T29" i="3"/>
  <c r="Q28" i="3"/>
  <c r="N27" i="3"/>
  <c r="D35" i="3" s="1"/>
  <c r="E35" i="3" s="1"/>
  <c r="F35" i="3" s="1"/>
  <c r="M26" i="3"/>
  <c r="U24" i="3"/>
  <c r="N21" i="3"/>
  <c r="Z17" i="3"/>
  <c r="S14" i="3"/>
  <c r="L11" i="3"/>
  <c r="X7" i="3"/>
  <c r="Q4" i="3"/>
  <c r="D21" i="3"/>
  <c r="E21" i="3" s="1"/>
  <c r="F21" i="3" s="1"/>
  <c r="D20" i="3"/>
  <c r="E20" i="3" s="1"/>
  <c r="F20" i="3" s="1"/>
  <c r="D38" i="3"/>
  <c r="E38" i="3" s="1"/>
  <c r="F38" i="3" s="1"/>
  <c r="D6" i="3"/>
  <c r="E6" i="3" s="1"/>
  <c r="F6" i="3" s="1"/>
  <c r="D23" i="3"/>
  <c r="E23" i="3" s="1"/>
  <c r="F23" i="3" s="1"/>
  <c r="D22" i="3"/>
  <c r="E22" i="3" s="1"/>
  <c r="F22" i="3" s="1"/>
  <c r="D26" i="3"/>
  <c r="E26" i="3" s="1"/>
  <c r="F26" i="3" s="1"/>
  <c r="D15" i="3"/>
  <c r="E15" i="3" s="1"/>
  <c r="F15" i="3" s="1"/>
  <c r="D16" i="3"/>
  <c r="E16" i="3" s="1"/>
  <c r="F16" i="3" s="1"/>
  <c r="D39" i="3"/>
  <c r="E39" i="3" s="1"/>
  <c r="F39" i="3" s="1"/>
  <c r="D10" i="3"/>
  <c r="E10" i="3" s="1"/>
  <c r="F10" i="3" s="1"/>
  <c r="D37" i="3"/>
  <c r="E37" i="3" s="1"/>
  <c r="F37" i="3" s="1"/>
  <c r="D14" i="3"/>
  <c r="E14" i="3" s="1"/>
  <c r="F14" i="3" s="1"/>
  <c r="D36" i="3"/>
  <c r="E36" i="3" s="1"/>
  <c r="F36" i="3" s="1"/>
  <c r="D40" i="3"/>
  <c r="E40" i="3" s="1"/>
  <c r="F40" i="3" s="1"/>
  <c r="D43" i="3"/>
  <c r="E43" i="3" s="1"/>
  <c r="F43" i="3" s="1"/>
  <c r="D30" i="3"/>
  <c r="E30" i="3" s="1"/>
  <c r="F30" i="3" s="1"/>
  <c r="D32" i="3"/>
  <c r="E32" i="3" s="1"/>
  <c r="F32" i="3" s="1"/>
  <c r="G43" i="2"/>
  <c r="V43" i="2" s="1"/>
  <c r="G42" i="2"/>
  <c r="Y42" i="2" s="1"/>
  <c r="G41" i="2"/>
  <c r="AB41" i="2" s="1"/>
  <c r="G40" i="2"/>
  <c r="G39" i="2"/>
  <c r="Z39" i="2" s="1"/>
  <c r="G38" i="2"/>
  <c r="G37" i="2"/>
  <c r="P37" i="2" s="1"/>
  <c r="G36" i="2"/>
  <c r="S36" i="2" s="1"/>
  <c r="G35" i="2"/>
  <c r="V35" i="2" s="1"/>
  <c r="G34" i="2"/>
  <c r="Y34" i="2" s="1"/>
  <c r="G33" i="2"/>
  <c r="AB33" i="2" s="1"/>
  <c r="G32" i="2"/>
  <c r="O32" i="2" s="1"/>
  <c r="G31" i="2"/>
  <c r="R31" i="2" s="1"/>
  <c r="G30" i="2"/>
  <c r="U30" i="2" s="1"/>
  <c r="G29" i="2"/>
  <c r="P29" i="2" s="1"/>
  <c r="G28" i="2"/>
  <c r="K28" i="2" s="1"/>
  <c r="G27" i="2"/>
  <c r="V27" i="2" s="1"/>
  <c r="G26" i="2"/>
  <c r="G25" i="2"/>
  <c r="T25" i="2" s="1"/>
  <c r="G24" i="2"/>
  <c r="O24" i="2" s="1"/>
  <c r="G23" i="2"/>
  <c r="Z23" i="2" s="1"/>
  <c r="G22" i="2"/>
  <c r="U22" i="2" s="1"/>
  <c r="G21" i="2"/>
  <c r="L21" i="2" s="1"/>
  <c r="G20" i="2"/>
  <c r="K20" i="2" s="1"/>
  <c r="G19" i="2"/>
  <c r="G18" i="2"/>
  <c r="Q18" i="2" s="1"/>
  <c r="G17" i="2"/>
  <c r="T17" i="2" s="1"/>
  <c r="G16" i="2"/>
  <c r="W16" i="2" s="1"/>
  <c r="G15" i="2"/>
  <c r="Z15" i="2" s="1"/>
  <c r="G14" i="2"/>
  <c r="V14" i="2" s="1"/>
  <c r="G13" i="2"/>
  <c r="O13" i="2" s="1"/>
  <c r="G12" i="2"/>
  <c r="S12" i="2" s="1"/>
  <c r="G11" i="2"/>
  <c r="U11" i="2" s="1"/>
  <c r="G10" i="2"/>
  <c r="Q10" i="2" s="1"/>
  <c r="G9" i="2"/>
  <c r="T9" i="2" s="1"/>
  <c r="G8" i="2"/>
  <c r="P8" i="2" s="1"/>
  <c r="G7" i="2"/>
  <c r="AB7" i="2" s="1"/>
  <c r="G6" i="2"/>
  <c r="W6" i="2" s="1"/>
  <c r="G5" i="2"/>
  <c r="Z5" i="2" s="1"/>
  <c r="G4" i="2"/>
  <c r="V4" i="2" s="1"/>
  <c r="D12" i="2" l="1"/>
  <c r="D9" i="2"/>
  <c r="D11" i="2"/>
  <c r="E11" i="2" s="1"/>
  <c r="F11" i="2" s="1"/>
  <c r="D13" i="2"/>
  <c r="D10" i="2"/>
  <c r="P4" i="2"/>
  <c r="X4" i="2"/>
  <c r="W11" i="2"/>
  <c r="E45" i="3"/>
  <c r="F4" i="3"/>
  <c r="T4" i="2"/>
  <c r="O4" i="2"/>
  <c r="W4" i="2"/>
  <c r="U7" i="2"/>
  <c r="Q4" i="2"/>
  <c r="Y4" i="2"/>
  <c r="R15" i="2"/>
  <c r="Z4" i="2"/>
  <c r="J4" i="2"/>
  <c r="R4" i="2"/>
  <c r="S20" i="2"/>
  <c r="K4" i="2"/>
  <c r="S4" i="2"/>
  <c r="AA4" i="2"/>
  <c r="AB4" i="2"/>
  <c r="M4" i="2"/>
  <c r="U4" i="2"/>
  <c r="L6" i="2"/>
  <c r="L4" i="2"/>
  <c r="N4" i="2"/>
  <c r="Z6" i="2"/>
  <c r="S5" i="2"/>
  <c r="K6" i="2"/>
  <c r="Y6" i="2"/>
  <c r="Q7" i="2"/>
  <c r="Y10" i="2"/>
  <c r="P13" i="2"/>
  <c r="Q15" i="2"/>
  <c r="R20" i="2"/>
  <c r="AA28" i="2"/>
  <c r="AA36" i="2"/>
  <c r="U5" i="2"/>
  <c r="P6" i="2"/>
  <c r="AA6" i="2"/>
  <c r="V7" i="2"/>
  <c r="J12" i="2"/>
  <c r="L14" i="2"/>
  <c r="S15" i="2"/>
  <c r="M22" i="2"/>
  <c r="X29" i="2"/>
  <c r="J39" i="2"/>
  <c r="K5" i="2"/>
  <c r="V5" i="2"/>
  <c r="Q6" i="2"/>
  <c r="AB6" i="2"/>
  <c r="W7" i="2"/>
  <c r="K12" i="2"/>
  <c r="M14" i="2"/>
  <c r="Y15" i="2"/>
  <c r="M30" i="2"/>
  <c r="R39" i="2"/>
  <c r="L5" i="2"/>
  <c r="W5" i="2"/>
  <c r="R6" i="2"/>
  <c r="M7" i="2"/>
  <c r="X7" i="2"/>
  <c r="L12" i="2"/>
  <c r="N14" i="2"/>
  <c r="P18" i="2"/>
  <c r="J23" i="2"/>
  <c r="T5" i="2"/>
  <c r="M5" i="2"/>
  <c r="AA5" i="2"/>
  <c r="S6" i="2"/>
  <c r="N7" i="2"/>
  <c r="Y7" i="2"/>
  <c r="AA12" i="2"/>
  <c r="T14" i="2"/>
  <c r="R23" i="2"/>
  <c r="Q42" i="2"/>
  <c r="N5" i="2"/>
  <c r="AB5" i="2"/>
  <c r="T6" i="2"/>
  <c r="O7" i="2"/>
  <c r="AB12" i="2"/>
  <c r="U14" i="2"/>
  <c r="J20" i="2"/>
  <c r="K36" i="2"/>
  <c r="Q13" i="2"/>
  <c r="O5" i="2"/>
  <c r="J6" i="2"/>
  <c r="X6" i="2"/>
  <c r="P7" i="2"/>
  <c r="X10" i="2"/>
  <c r="K15" i="2"/>
  <c r="N43" i="2"/>
  <c r="U40" i="2"/>
  <c r="M40" i="2"/>
  <c r="AB40" i="2"/>
  <c r="T40" i="2"/>
  <c r="L40" i="2"/>
  <c r="AA40" i="2"/>
  <c r="S40" i="2"/>
  <c r="K40" i="2"/>
  <c r="Z40" i="2"/>
  <c r="R40" i="2"/>
  <c r="J40" i="2"/>
  <c r="Y40" i="2"/>
  <c r="Q40" i="2"/>
  <c r="X40" i="2"/>
  <c r="P40" i="2"/>
  <c r="V40" i="2"/>
  <c r="N40" i="2"/>
  <c r="Z9" i="2"/>
  <c r="R9" i="2"/>
  <c r="J9" i="2"/>
  <c r="Y9" i="2"/>
  <c r="Q9" i="2"/>
  <c r="X9" i="2"/>
  <c r="P9" i="2"/>
  <c r="W9" i="2"/>
  <c r="O9" i="2"/>
  <c r="V9" i="2"/>
  <c r="N9" i="2"/>
  <c r="W26" i="2"/>
  <c r="O26" i="2"/>
  <c r="V26" i="2"/>
  <c r="N26" i="2"/>
  <c r="U26" i="2"/>
  <c r="M26" i="2"/>
  <c r="AB26" i="2"/>
  <c r="T26" i="2"/>
  <c r="L26" i="2"/>
  <c r="AA26" i="2"/>
  <c r="S26" i="2"/>
  <c r="K26" i="2"/>
  <c r="Z26" i="2"/>
  <c r="R26" i="2"/>
  <c r="J26" i="2"/>
  <c r="X26" i="2"/>
  <c r="P26" i="2"/>
  <c r="X8" i="2"/>
  <c r="Z10" i="2"/>
  <c r="K17" i="2"/>
  <c r="Q26" i="2"/>
  <c r="L33" i="2"/>
  <c r="AB19" i="2"/>
  <c r="T19" i="2"/>
  <c r="L19" i="2"/>
  <c r="AA19" i="2"/>
  <c r="S19" i="2"/>
  <c r="K19" i="2"/>
  <c r="Z19" i="2"/>
  <c r="R19" i="2"/>
  <c r="J19" i="2"/>
  <c r="Y19" i="2"/>
  <c r="Q19" i="2"/>
  <c r="X19" i="2"/>
  <c r="P19" i="2"/>
  <c r="W19" i="2"/>
  <c r="O19" i="2"/>
  <c r="AB35" i="2"/>
  <c r="T35" i="2"/>
  <c r="L35" i="2"/>
  <c r="AA35" i="2"/>
  <c r="S35" i="2"/>
  <c r="K35" i="2"/>
  <c r="Z35" i="2"/>
  <c r="R35" i="2"/>
  <c r="J35" i="2"/>
  <c r="Y35" i="2"/>
  <c r="Q35" i="2"/>
  <c r="X35" i="2"/>
  <c r="P35" i="2"/>
  <c r="W35" i="2"/>
  <c r="O35" i="2"/>
  <c r="U35" i="2"/>
  <c r="M35" i="2"/>
  <c r="M8" i="2"/>
  <c r="M11" i="2"/>
  <c r="L17" i="2"/>
  <c r="Y26" i="2"/>
  <c r="T33" i="2"/>
  <c r="Y20" i="2"/>
  <c r="Q20" i="2"/>
  <c r="X20" i="2"/>
  <c r="P20" i="2"/>
  <c r="W20" i="2"/>
  <c r="O20" i="2"/>
  <c r="V20" i="2"/>
  <c r="N20" i="2"/>
  <c r="U20" i="2"/>
  <c r="M20" i="2"/>
  <c r="AB20" i="2"/>
  <c r="T20" i="2"/>
  <c r="L20" i="2"/>
  <c r="K9" i="2"/>
  <c r="N11" i="2"/>
  <c r="S17" i="2"/>
  <c r="W40" i="2"/>
  <c r="V13" i="2"/>
  <c r="N13" i="2"/>
  <c r="U13" i="2"/>
  <c r="M13" i="2"/>
  <c r="AB13" i="2"/>
  <c r="T13" i="2"/>
  <c r="L13" i="2"/>
  <c r="AA13" i="2"/>
  <c r="S13" i="2"/>
  <c r="K13" i="2"/>
  <c r="Z13" i="2"/>
  <c r="R13" i="2"/>
  <c r="J13" i="2"/>
  <c r="V21" i="2"/>
  <c r="N21" i="2"/>
  <c r="U21" i="2"/>
  <c r="M21" i="2"/>
  <c r="AB21" i="2"/>
  <c r="T21" i="2"/>
  <c r="AA21" i="2"/>
  <c r="S21" i="2"/>
  <c r="K21" i="2"/>
  <c r="Z21" i="2"/>
  <c r="R21" i="2"/>
  <c r="J21" i="2"/>
  <c r="Y21" i="2"/>
  <c r="Q21" i="2"/>
  <c r="W21" i="2"/>
  <c r="O21" i="2"/>
  <c r="V29" i="2"/>
  <c r="N29" i="2"/>
  <c r="U29" i="2"/>
  <c r="M29" i="2"/>
  <c r="AB29" i="2"/>
  <c r="T29" i="2"/>
  <c r="L29" i="2"/>
  <c r="AA29" i="2"/>
  <c r="S29" i="2"/>
  <c r="K29" i="2"/>
  <c r="Z29" i="2"/>
  <c r="R29" i="2"/>
  <c r="J29" i="2"/>
  <c r="Y29" i="2"/>
  <c r="Q29" i="2"/>
  <c r="W29" i="2"/>
  <c r="O29" i="2"/>
  <c r="V37" i="2"/>
  <c r="N37" i="2"/>
  <c r="U37" i="2"/>
  <c r="M37" i="2"/>
  <c r="AB37" i="2"/>
  <c r="T37" i="2"/>
  <c r="L37" i="2"/>
  <c r="AA37" i="2"/>
  <c r="S37" i="2"/>
  <c r="K37" i="2"/>
  <c r="Z37" i="2"/>
  <c r="R37" i="2"/>
  <c r="J37" i="2"/>
  <c r="Y37" i="2"/>
  <c r="Q37" i="2"/>
  <c r="W37" i="2"/>
  <c r="O37" i="2"/>
  <c r="P5" i="2"/>
  <c r="X5" i="2"/>
  <c r="M6" i="2"/>
  <c r="U6" i="2"/>
  <c r="J7" i="2"/>
  <c r="R7" i="2"/>
  <c r="Z7" i="2"/>
  <c r="O8" i="2"/>
  <c r="L9" i="2"/>
  <c r="P10" i="2"/>
  <c r="O11" i="2"/>
  <c r="W13" i="2"/>
  <c r="N19" i="2"/>
  <c r="AA20" i="2"/>
  <c r="J31" i="2"/>
  <c r="Q34" i="2"/>
  <c r="X37" i="2"/>
  <c r="L41" i="2"/>
  <c r="U24" i="2"/>
  <c r="M24" i="2"/>
  <c r="AB24" i="2"/>
  <c r="T24" i="2"/>
  <c r="L24" i="2"/>
  <c r="AA24" i="2"/>
  <c r="S24" i="2"/>
  <c r="K24" i="2"/>
  <c r="Z24" i="2"/>
  <c r="R24" i="2"/>
  <c r="J24" i="2"/>
  <c r="Y24" i="2"/>
  <c r="Q24" i="2"/>
  <c r="X24" i="2"/>
  <c r="P24" i="2"/>
  <c r="V24" i="2"/>
  <c r="N24" i="2"/>
  <c r="J8" i="2"/>
  <c r="Z17" i="2"/>
  <c r="R17" i="2"/>
  <c r="J17" i="2"/>
  <c r="Y17" i="2"/>
  <c r="Q17" i="2"/>
  <c r="X17" i="2"/>
  <c r="P17" i="2"/>
  <c r="W17" i="2"/>
  <c r="O17" i="2"/>
  <c r="V17" i="2"/>
  <c r="N17" i="2"/>
  <c r="U17" i="2"/>
  <c r="M17" i="2"/>
  <c r="W8" i="2"/>
  <c r="W18" i="2"/>
  <c r="O18" i="2"/>
  <c r="V18" i="2"/>
  <c r="N18" i="2"/>
  <c r="U18" i="2"/>
  <c r="M18" i="2"/>
  <c r="AB18" i="2"/>
  <c r="T18" i="2"/>
  <c r="L18" i="2"/>
  <c r="AA18" i="2"/>
  <c r="S18" i="2"/>
  <c r="K18" i="2"/>
  <c r="Z18" i="2"/>
  <c r="R18" i="2"/>
  <c r="J18" i="2"/>
  <c r="W42" i="2"/>
  <c r="O42" i="2"/>
  <c r="V42" i="2"/>
  <c r="N42" i="2"/>
  <c r="U42" i="2"/>
  <c r="M42" i="2"/>
  <c r="AB42" i="2"/>
  <c r="T42" i="2"/>
  <c r="L42" i="2"/>
  <c r="AA42" i="2"/>
  <c r="S42" i="2"/>
  <c r="K42" i="2"/>
  <c r="Z42" i="2"/>
  <c r="R42" i="2"/>
  <c r="J42" i="2"/>
  <c r="X42" i="2"/>
  <c r="P42" i="2"/>
  <c r="AA9" i="2"/>
  <c r="X18" i="2"/>
  <c r="AB27" i="2"/>
  <c r="T27" i="2"/>
  <c r="L27" i="2"/>
  <c r="AA27" i="2"/>
  <c r="S27" i="2"/>
  <c r="K27" i="2"/>
  <c r="Z27" i="2"/>
  <c r="R27" i="2"/>
  <c r="J27" i="2"/>
  <c r="Y27" i="2"/>
  <c r="Q27" i="2"/>
  <c r="X27" i="2"/>
  <c r="P27" i="2"/>
  <c r="W27" i="2"/>
  <c r="O27" i="2"/>
  <c r="U27" i="2"/>
  <c r="M27" i="2"/>
  <c r="AB9" i="2"/>
  <c r="Y12" i="2"/>
  <c r="Q12" i="2"/>
  <c r="X12" i="2"/>
  <c r="P12" i="2"/>
  <c r="W12" i="2"/>
  <c r="O12" i="2"/>
  <c r="V12" i="2"/>
  <c r="N12" i="2"/>
  <c r="U12" i="2"/>
  <c r="M12" i="2"/>
  <c r="Y36" i="2"/>
  <c r="Q36" i="2"/>
  <c r="X36" i="2"/>
  <c r="P36" i="2"/>
  <c r="W36" i="2"/>
  <c r="O36" i="2"/>
  <c r="V36" i="2"/>
  <c r="N36" i="2"/>
  <c r="U36" i="2"/>
  <c r="M36" i="2"/>
  <c r="AB36" i="2"/>
  <c r="T36" i="2"/>
  <c r="L36" i="2"/>
  <c r="Z36" i="2"/>
  <c r="R36" i="2"/>
  <c r="J36" i="2"/>
  <c r="N8" i="2"/>
  <c r="R12" i="2"/>
  <c r="M19" i="2"/>
  <c r="Z20" i="2"/>
  <c r="N27" i="2"/>
  <c r="AA14" i="2"/>
  <c r="S14" i="2"/>
  <c r="K14" i="2"/>
  <c r="Z14" i="2"/>
  <c r="R14" i="2"/>
  <c r="J14" i="2"/>
  <c r="Y14" i="2"/>
  <c r="Q14" i="2"/>
  <c r="X14" i="2"/>
  <c r="P14" i="2"/>
  <c r="W14" i="2"/>
  <c r="O14" i="2"/>
  <c r="AA22" i="2"/>
  <c r="S22" i="2"/>
  <c r="K22" i="2"/>
  <c r="Z22" i="2"/>
  <c r="R22" i="2"/>
  <c r="J22" i="2"/>
  <c r="Y22" i="2"/>
  <c r="Q22" i="2"/>
  <c r="X22" i="2"/>
  <c r="P22" i="2"/>
  <c r="W22" i="2"/>
  <c r="O22" i="2"/>
  <c r="V22" i="2"/>
  <c r="N22" i="2"/>
  <c r="AB22" i="2"/>
  <c r="T22" i="2"/>
  <c r="L22" i="2"/>
  <c r="AA30" i="2"/>
  <c r="S30" i="2"/>
  <c r="K30" i="2"/>
  <c r="Z30" i="2"/>
  <c r="R30" i="2"/>
  <c r="J30" i="2"/>
  <c r="Y30" i="2"/>
  <c r="Q30" i="2"/>
  <c r="X30" i="2"/>
  <c r="P30" i="2"/>
  <c r="W30" i="2"/>
  <c r="O30" i="2"/>
  <c r="V30" i="2"/>
  <c r="N30" i="2"/>
  <c r="AB30" i="2"/>
  <c r="T30" i="2"/>
  <c r="L30" i="2"/>
  <c r="AA38" i="2"/>
  <c r="S38" i="2"/>
  <c r="K38" i="2"/>
  <c r="Z38" i="2"/>
  <c r="R38" i="2"/>
  <c r="J38" i="2"/>
  <c r="Y38" i="2"/>
  <c r="Q38" i="2"/>
  <c r="X38" i="2"/>
  <c r="P38" i="2"/>
  <c r="W38" i="2"/>
  <c r="O38" i="2"/>
  <c r="V38" i="2"/>
  <c r="N38" i="2"/>
  <c r="AB38" i="2"/>
  <c r="T38" i="2"/>
  <c r="L38" i="2"/>
  <c r="Q5" i="2"/>
  <c r="Y5" i="2"/>
  <c r="N6" i="2"/>
  <c r="V6" i="2"/>
  <c r="K7" i="2"/>
  <c r="S7" i="2"/>
  <c r="AA7" i="2"/>
  <c r="M9" i="2"/>
  <c r="T12" i="2"/>
  <c r="X13" i="2"/>
  <c r="AB14" i="2"/>
  <c r="N16" i="2"/>
  <c r="AA17" i="2"/>
  <c r="U19" i="2"/>
  <c r="P21" i="2"/>
  <c r="W24" i="2"/>
  <c r="M38" i="2"/>
  <c r="T41" i="2"/>
  <c r="U8" i="2"/>
  <c r="AB8" i="2"/>
  <c r="T8" i="2"/>
  <c r="AA8" i="2"/>
  <c r="S8" i="2"/>
  <c r="Z8" i="2"/>
  <c r="R8" i="2"/>
  <c r="V8" i="2"/>
  <c r="V16" i="2"/>
  <c r="Z25" i="2"/>
  <c r="R25" i="2"/>
  <c r="J25" i="2"/>
  <c r="Y25" i="2"/>
  <c r="Q25" i="2"/>
  <c r="X25" i="2"/>
  <c r="P25" i="2"/>
  <c r="W25" i="2"/>
  <c r="O25" i="2"/>
  <c r="V25" i="2"/>
  <c r="N25" i="2"/>
  <c r="U25" i="2"/>
  <c r="M25" i="2"/>
  <c r="AA25" i="2"/>
  <c r="S25" i="2"/>
  <c r="K25" i="2"/>
  <c r="W10" i="2"/>
  <c r="O10" i="2"/>
  <c r="V10" i="2"/>
  <c r="N10" i="2"/>
  <c r="U10" i="2"/>
  <c r="M10" i="2"/>
  <c r="AB10" i="2"/>
  <c r="T10" i="2"/>
  <c r="L10" i="2"/>
  <c r="AA10" i="2"/>
  <c r="S10" i="2"/>
  <c r="K10" i="2"/>
  <c r="W34" i="2"/>
  <c r="O34" i="2"/>
  <c r="V34" i="2"/>
  <c r="N34" i="2"/>
  <c r="U34" i="2"/>
  <c r="M34" i="2"/>
  <c r="AB34" i="2"/>
  <c r="T34" i="2"/>
  <c r="L34" i="2"/>
  <c r="AA34" i="2"/>
  <c r="S34" i="2"/>
  <c r="K34" i="2"/>
  <c r="Z34" i="2"/>
  <c r="R34" i="2"/>
  <c r="J34" i="2"/>
  <c r="X34" i="2"/>
  <c r="P34" i="2"/>
  <c r="L8" i="2"/>
  <c r="AB11" i="2"/>
  <c r="T11" i="2"/>
  <c r="L11" i="2"/>
  <c r="AA11" i="2"/>
  <c r="S11" i="2"/>
  <c r="K11" i="2"/>
  <c r="Z11" i="2"/>
  <c r="R11" i="2"/>
  <c r="J11" i="2"/>
  <c r="Y11" i="2"/>
  <c r="Q11" i="2"/>
  <c r="X11" i="2"/>
  <c r="P11" i="2"/>
  <c r="AB43" i="2"/>
  <c r="T43" i="2"/>
  <c r="L43" i="2"/>
  <c r="AA43" i="2"/>
  <c r="S43" i="2"/>
  <c r="K43" i="2"/>
  <c r="Z43" i="2"/>
  <c r="R43" i="2"/>
  <c r="J43" i="2"/>
  <c r="Y43" i="2"/>
  <c r="Q43" i="2"/>
  <c r="X43" i="2"/>
  <c r="P43" i="2"/>
  <c r="W43" i="2"/>
  <c r="O43" i="2"/>
  <c r="U43" i="2"/>
  <c r="M43" i="2"/>
  <c r="Y8" i="2"/>
  <c r="Y18" i="2"/>
  <c r="O40" i="2"/>
  <c r="Y28" i="2"/>
  <c r="Q28" i="2"/>
  <c r="X28" i="2"/>
  <c r="P28" i="2"/>
  <c r="W28" i="2"/>
  <c r="O28" i="2"/>
  <c r="V28" i="2"/>
  <c r="N28" i="2"/>
  <c r="U28" i="2"/>
  <c r="M28" i="2"/>
  <c r="AB28" i="2"/>
  <c r="T28" i="2"/>
  <c r="L28" i="2"/>
  <c r="Z28" i="2"/>
  <c r="R28" i="2"/>
  <c r="J28" i="2"/>
  <c r="J10" i="2"/>
  <c r="X15" i="2"/>
  <c r="P15" i="2"/>
  <c r="W15" i="2"/>
  <c r="O15" i="2"/>
  <c r="V15" i="2"/>
  <c r="N15" i="2"/>
  <c r="U15" i="2"/>
  <c r="M15" i="2"/>
  <c r="AB15" i="2"/>
  <c r="T15" i="2"/>
  <c r="L15" i="2"/>
  <c r="AA15" i="2"/>
  <c r="X23" i="2"/>
  <c r="P23" i="2"/>
  <c r="W23" i="2"/>
  <c r="O23" i="2"/>
  <c r="V23" i="2"/>
  <c r="N23" i="2"/>
  <c r="U23" i="2"/>
  <c r="M23" i="2"/>
  <c r="AB23" i="2"/>
  <c r="T23" i="2"/>
  <c r="L23" i="2"/>
  <c r="AA23" i="2"/>
  <c r="S23" i="2"/>
  <c r="K23" i="2"/>
  <c r="Y23" i="2"/>
  <c r="Q23" i="2"/>
  <c r="X31" i="2"/>
  <c r="P31" i="2"/>
  <c r="W31" i="2"/>
  <c r="O31" i="2"/>
  <c r="V31" i="2"/>
  <c r="N31" i="2"/>
  <c r="U31" i="2"/>
  <c r="M31" i="2"/>
  <c r="AB31" i="2"/>
  <c r="T31" i="2"/>
  <c r="L31" i="2"/>
  <c r="AA31" i="2"/>
  <c r="S31" i="2"/>
  <c r="K31" i="2"/>
  <c r="Y31" i="2"/>
  <c r="Q31" i="2"/>
  <c r="X39" i="2"/>
  <c r="P39" i="2"/>
  <c r="W39" i="2"/>
  <c r="O39" i="2"/>
  <c r="V39" i="2"/>
  <c r="N39" i="2"/>
  <c r="U39" i="2"/>
  <c r="M39" i="2"/>
  <c r="AB39" i="2"/>
  <c r="T39" i="2"/>
  <c r="L39" i="2"/>
  <c r="AA39" i="2"/>
  <c r="S39" i="2"/>
  <c r="K39" i="2"/>
  <c r="Y39" i="2"/>
  <c r="Q39" i="2"/>
  <c r="J5" i="2"/>
  <c r="R5" i="2"/>
  <c r="O6" i="2"/>
  <c r="L7" i="2"/>
  <c r="T7" i="2"/>
  <c r="Q8" i="2"/>
  <c r="S9" i="2"/>
  <c r="R10" i="2"/>
  <c r="V11" i="2"/>
  <c r="Z12" i="2"/>
  <c r="Y13" i="2"/>
  <c r="J15" i="2"/>
  <c r="O16" i="2"/>
  <c r="AB17" i="2"/>
  <c r="V19" i="2"/>
  <c r="X21" i="2"/>
  <c r="L25" i="2"/>
  <c r="S28" i="2"/>
  <c r="Z31" i="2"/>
  <c r="N35" i="2"/>
  <c r="U38" i="2"/>
  <c r="U32" i="2"/>
  <c r="M32" i="2"/>
  <c r="AB32" i="2"/>
  <c r="T32" i="2"/>
  <c r="L32" i="2"/>
  <c r="AA32" i="2"/>
  <c r="S32" i="2"/>
  <c r="K32" i="2"/>
  <c r="Z32" i="2"/>
  <c r="R32" i="2"/>
  <c r="J32" i="2"/>
  <c r="Y32" i="2"/>
  <c r="Q32" i="2"/>
  <c r="X32" i="2"/>
  <c r="P32" i="2"/>
  <c r="V32" i="2"/>
  <c r="N32" i="2"/>
  <c r="Z41" i="2"/>
  <c r="R41" i="2"/>
  <c r="J41" i="2"/>
  <c r="Y41" i="2"/>
  <c r="Q41" i="2"/>
  <c r="X41" i="2"/>
  <c r="P41" i="2"/>
  <c r="W41" i="2"/>
  <c r="O41" i="2"/>
  <c r="V41" i="2"/>
  <c r="N41" i="2"/>
  <c r="U41" i="2"/>
  <c r="M41" i="2"/>
  <c r="AA41" i="2"/>
  <c r="S41" i="2"/>
  <c r="K41" i="2"/>
  <c r="W32" i="2"/>
  <c r="U16" i="2"/>
  <c r="M16" i="2"/>
  <c r="AB16" i="2"/>
  <c r="T16" i="2"/>
  <c r="L16" i="2"/>
  <c r="AA16" i="2"/>
  <c r="S16" i="2"/>
  <c r="K16" i="2"/>
  <c r="Z16" i="2"/>
  <c r="R16" i="2"/>
  <c r="J16" i="2"/>
  <c r="Y16" i="2"/>
  <c r="Q16" i="2"/>
  <c r="X16" i="2"/>
  <c r="P16" i="2"/>
  <c r="Z33" i="2"/>
  <c r="R33" i="2"/>
  <c r="J33" i="2"/>
  <c r="Y33" i="2"/>
  <c r="Q33" i="2"/>
  <c r="X33" i="2"/>
  <c r="P33" i="2"/>
  <c r="W33" i="2"/>
  <c r="O33" i="2"/>
  <c r="V33" i="2"/>
  <c r="N33" i="2"/>
  <c r="U33" i="2"/>
  <c r="M33" i="2"/>
  <c r="AA33" i="2"/>
  <c r="S33" i="2"/>
  <c r="K33" i="2"/>
  <c r="K8" i="2"/>
  <c r="U9" i="2"/>
  <c r="AB25" i="2"/>
  <c r="E12" i="2" l="1"/>
  <c r="F12" i="2" s="1"/>
  <c r="E10" i="2"/>
  <c r="F10" i="2" s="1"/>
  <c r="E13" i="2"/>
  <c r="F13" i="2" s="1"/>
  <c r="D8" i="2"/>
  <c r="E8" i="2" s="1"/>
  <c r="F8" i="2" s="1"/>
  <c r="D7" i="2"/>
  <c r="E7" i="2" s="1"/>
  <c r="F7" i="2" s="1"/>
  <c r="D6" i="2"/>
  <c r="E6" i="2" s="1"/>
  <c r="F6" i="2" s="1"/>
  <c r="D4" i="2"/>
  <c r="E4" i="2" s="1"/>
  <c r="F4" i="2" s="1"/>
  <c r="D5" i="2"/>
  <c r="E5" i="2" s="1"/>
  <c r="F5" i="2" s="1"/>
  <c r="D24" i="2"/>
  <c r="E24" i="2" s="1"/>
  <c r="F24" i="2" s="1"/>
  <c r="D25" i="2"/>
  <c r="E25" i="2" s="1"/>
  <c r="F25" i="2" s="1"/>
  <c r="D27" i="2"/>
  <c r="E27" i="2" s="1"/>
  <c r="F27" i="2" s="1"/>
  <c r="D28" i="2"/>
  <c r="E28" i="2" s="1"/>
  <c r="F28" i="2" s="1"/>
  <c r="D26" i="2"/>
  <c r="E26" i="2" s="1"/>
  <c r="F26" i="2" s="1"/>
  <c r="E9" i="2"/>
  <c r="F9" i="2" s="1"/>
  <c r="D20" i="2"/>
  <c r="E20" i="2" s="1"/>
  <c r="F20" i="2" s="1"/>
  <c r="D21" i="2"/>
  <c r="E21" i="2" s="1"/>
  <c r="F21" i="2" s="1"/>
  <c r="D19" i="2"/>
  <c r="E19" i="2" s="1"/>
  <c r="F19" i="2" s="1"/>
  <c r="D22" i="2"/>
  <c r="E22" i="2" s="1"/>
  <c r="F22" i="2" s="1"/>
  <c r="D23" i="2"/>
  <c r="E23" i="2" s="1"/>
  <c r="F23" i="2" s="1"/>
  <c r="D29" i="2"/>
  <c r="E29" i="2" s="1"/>
  <c r="F29" i="2" s="1"/>
  <c r="D30" i="2"/>
  <c r="E30" i="2" s="1"/>
  <c r="F30" i="2" s="1"/>
  <c r="D33" i="2"/>
  <c r="D31" i="2"/>
  <c r="E31" i="2" s="1"/>
  <c r="F31" i="2" s="1"/>
  <c r="D32" i="2"/>
  <c r="E32" i="2" s="1"/>
  <c r="F32" i="2" s="1"/>
  <c r="D17" i="2"/>
  <c r="E17" i="2" s="1"/>
  <c r="F17" i="2" s="1"/>
  <c r="D16" i="2"/>
  <c r="E16" i="2" s="1"/>
  <c r="F16" i="2" s="1"/>
  <c r="D15" i="2"/>
  <c r="E15" i="2" s="1"/>
  <c r="F15" i="2" s="1"/>
  <c r="D18" i="2"/>
  <c r="E18" i="2" s="1"/>
  <c r="F18" i="2" s="1"/>
  <c r="D14" i="2"/>
  <c r="E14" i="2" s="1"/>
  <c r="F14" i="2" s="1"/>
  <c r="D38" i="2"/>
  <c r="D37" i="2"/>
  <c r="E37" i="2" s="1"/>
  <c r="F37" i="2" s="1"/>
  <c r="D36" i="2"/>
  <c r="E36" i="2" s="1"/>
  <c r="F36" i="2" s="1"/>
  <c r="D34" i="2"/>
  <c r="E34" i="2" s="1"/>
  <c r="F34" i="2" s="1"/>
  <c r="D35" i="2"/>
  <c r="E35" i="2" s="1"/>
  <c r="F35" i="2" s="1"/>
  <c r="D42" i="2"/>
  <c r="E42" i="2" s="1"/>
  <c r="F42" i="2" s="1"/>
  <c r="D41" i="2"/>
  <c r="E41" i="2" s="1"/>
  <c r="F41" i="2" s="1"/>
  <c r="D40" i="2"/>
  <c r="E40" i="2" s="1"/>
  <c r="F40" i="2" s="1"/>
  <c r="D43" i="2"/>
  <c r="E43" i="2" s="1"/>
  <c r="F43" i="2" s="1"/>
  <c r="D39" i="2"/>
  <c r="E39" i="2" s="1"/>
  <c r="F39" i="2" s="1"/>
  <c r="E38" i="2"/>
  <c r="F38" i="2" s="1"/>
  <c r="E33" i="2"/>
  <c r="F33" i="2" s="1"/>
  <c r="E45" i="2" l="1"/>
</calcChain>
</file>

<file path=xl/comments1.xml><?xml version="1.0" encoding="utf-8"?>
<comments xmlns="http://schemas.openxmlformats.org/spreadsheetml/2006/main">
  <authors>
    <author>K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平均給与のシートより条件を選択</t>
        </r>
      </text>
    </commen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年間消費金額を入力</t>
        </r>
      </text>
    </comment>
  </commentList>
</comments>
</file>

<file path=xl/sharedStrings.xml><?xml version="1.0" encoding="utf-8"?>
<sst xmlns="http://schemas.openxmlformats.org/spreadsheetml/2006/main" count="102" uniqueCount="65">
  <si>
    <t>年齢</t>
    <rPh sb="0" eb="2">
      <t>ネンレイ</t>
    </rPh>
    <phoneticPr fontId="1"/>
  </si>
  <si>
    <t>年収</t>
    <rPh sb="0" eb="2">
      <t>ネンシュウ</t>
    </rPh>
    <phoneticPr fontId="1"/>
  </si>
  <si>
    <t>手取り</t>
    <rPh sb="0" eb="2">
      <t>テド</t>
    </rPh>
    <phoneticPr fontId="1"/>
  </si>
  <si>
    <t>合計：</t>
    <rPh sb="0" eb="2">
      <t>ゴウケイ</t>
    </rPh>
    <phoneticPr fontId="1"/>
  </si>
  <si>
    <t>手取り早見表？</t>
    <rPh sb="0" eb="2">
      <t>テド</t>
    </rPh>
    <rPh sb="3" eb="6">
      <t>ハヤミヒョウ</t>
    </rPh>
    <phoneticPr fontId="1"/>
  </si>
  <si>
    <t>DODA様より</t>
    <rPh sb="4" eb="5">
      <t>サマ</t>
    </rPh>
    <phoneticPr fontId="1"/>
  </si>
  <si>
    <t>https://doda.jp/guide/heikin/age/</t>
    <phoneticPr fontId="1"/>
  </si>
  <si>
    <t>平均年収ランキング2016</t>
    <rPh sb="0" eb="2">
      <t>ヘイキン</t>
    </rPh>
    <rPh sb="2" eb="4">
      <t>ネンシュウ</t>
    </rPh>
    <phoneticPr fontId="1"/>
  </si>
  <si>
    <t>平均年収JP様より</t>
    <rPh sb="0" eb="2">
      <t>ヘイキン</t>
    </rPh>
    <rPh sb="2" eb="4">
      <t>ネンシュウ</t>
    </rPh>
    <rPh sb="6" eb="7">
      <t>サマ</t>
    </rPh>
    <phoneticPr fontId="1"/>
  </si>
  <si>
    <t>年収の手取りは実際にはいくら？</t>
    <phoneticPr fontId="1"/>
  </si>
  <si>
    <t>http://heikinnenshu.jp/tokushu/tedori.html</t>
    <phoneticPr fontId="1"/>
  </si>
  <si>
    <t>【参考させていただきました情報サイトです】</t>
    <rPh sb="1" eb="3">
      <t>サンコウ</t>
    </rPh>
    <rPh sb="13" eb="15">
      <t>ジョウホウ</t>
    </rPh>
    <phoneticPr fontId="1"/>
  </si>
  <si>
    <t>年間生活費：</t>
    <rPh sb="0" eb="2">
      <t>ネンカン</t>
    </rPh>
    <rPh sb="2" eb="5">
      <t>セイカツヒ</t>
    </rPh>
    <phoneticPr fontId="1"/>
  </si>
  <si>
    <t>年間貯蓄額</t>
    <rPh sb="0" eb="2">
      <t>ネンカン</t>
    </rPh>
    <rPh sb="2" eb="5">
      <t>チョチクガク</t>
    </rPh>
    <phoneticPr fontId="1"/>
  </si>
  <si>
    <t>貯蓄率</t>
    <rPh sb="0" eb="2">
      <t>チョチク</t>
    </rPh>
    <rPh sb="2" eb="3">
      <t>リツ</t>
    </rPh>
    <phoneticPr fontId="1"/>
  </si>
  <si>
    <t>国税庁より</t>
    <rPh sb="0" eb="3">
      <t>コクゼイチョウ</t>
    </rPh>
    <phoneticPr fontId="1"/>
  </si>
  <si>
    <t>http://www.nta.go.jp/kohyo/tokei/kokuzeicho/minkan2015/pdf/000.pdf</t>
    <phoneticPr fontId="1"/>
  </si>
  <si>
    <t>平成 ２７ 年分  民間給与実態統計調査 ※141ページ目</t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</si>
  <si>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</si>
  <si>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</si>
  <si>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</si>
  <si>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</si>
  <si>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個人</t>
    <rPh sb="0" eb="2">
      <t>コジン</t>
    </rPh>
    <phoneticPr fontId="1"/>
  </si>
  <si>
    <t>2000万円未満</t>
    <rPh sb="4" eb="6">
      <t>マンエン</t>
    </rPh>
    <rPh sb="6" eb="8">
      <t>ミマン</t>
    </rPh>
    <phoneticPr fontId="1"/>
  </si>
  <si>
    <t>2000万円以上</t>
    <rPh sb="4" eb="6">
      <t>マンエン</t>
    </rPh>
    <rPh sb="6" eb="8">
      <t>イジョウ</t>
    </rPh>
    <phoneticPr fontId="1"/>
  </si>
  <si>
    <t>5000万円以上</t>
    <rPh sb="4" eb="6">
      <t>マンエン</t>
    </rPh>
    <rPh sb="6" eb="8">
      <t>イジョウ</t>
    </rPh>
    <phoneticPr fontId="1"/>
  </si>
  <si>
    <t>1億円以上</t>
    <rPh sb="1" eb="3">
      <t>オクエン</t>
    </rPh>
    <rPh sb="3" eb="5">
      <t>イジョウ</t>
    </rPh>
    <phoneticPr fontId="1"/>
  </si>
  <si>
    <t>10億円以上</t>
    <rPh sb="2" eb="4">
      <t>オクエン</t>
    </rPh>
    <rPh sb="4" eb="6">
      <t>イジョウ</t>
    </rPh>
    <phoneticPr fontId="1"/>
  </si>
  <si>
    <t>その他の法人</t>
    <rPh sb="2" eb="3">
      <t>タ</t>
    </rPh>
    <rPh sb="4" eb="6">
      <t>ホウジン</t>
    </rPh>
    <phoneticPr fontId="1"/>
  </si>
  <si>
    <t>株式会社（資本金階級別）</t>
    <rPh sb="0" eb="4">
      <t>カブシキガイシャ</t>
    </rPh>
    <rPh sb="5" eb="7">
      <t>シホン</t>
    </rPh>
    <rPh sb="7" eb="8">
      <t>キン</t>
    </rPh>
    <rPh sb="8" eb="10">
      <t>カイキュウ</t>
    </rPh>
    <rPh sb="10" eb="11">
      <t>ベツ</t>
    </rPh>
    <phoneticPr fontId="1"/>
  </si>
  <si>
    <t>下限</t>
    <rPh sb="0" eb="2">
      <t>カゲン</t>
    </rPh>
    <phoneticPr fontId="1"/>
  </si>
  <si>
    <t>上限</t>
    <rPh sb="0" eb="2">
      <t>ジョウゲン</t>
    </rPh>
    <phoneticPr fontId="1"/>
  </si>
  <si>
    <t>企業規模別及び年齢階層別の給与所得者数・給与額  平均給与</t>
    <phoneticPr fontId="1"/>
  </si>
  <si>
    <t>個人男</t>
    <rPh sb="0" eb="2">
      <t>コジン</t>
    </rPh>
    <rPh sb="2" eb="3">
      <t>オトコ</t>
    </rPh>
    <phoneticPr fontId="1"/>
  </si>
  <si>
    <t>個人女</t>
    <rPh sb="0" eb="2">
      <t>コジン</t>
    </rPh>
    <rPh sb="2" eb="3">
      <t>オンナ</t>
    </rPh>
    <phoneticPr fontId="1"/>
  </si>
  <si>
    <t>個人計</t>
    <rPh sb="0" eb="2">
      <t>コジン</t>
    </rPh>
    <rPh sb="2" eb="3">
      <t>ケイ</t>
    </rPh>
    <phoneticPr fontId="1"/>
  </si>
  <si>
    <t>株式２０００万未満男</t>
    <rPh sb="0" eb="2">
      <t>カブシキ</t>
    </rPh>
    <rPh sb="6" eb="7">
      <t>マン</t>
    </rPh>
    <rPh sb="7" eb="9">
      <t>ミマン</t>
    </rPh>
    <rPh sb="9" eb="10">
      <t>オトコ</t>
    </rPh>
    <phoneticPr fontId="1"/>
  </si>
  <si>
    <t>株式２０００万未満女</t>
    <rPh sb="0" eb="2">
      <t>カブシキ</t>
    </rPh>
    <rPh sb="6" eb="7">
      <t>マン</t>
    </rPh>
    <rPh sb="7" eb="9">
      <t>ミマン</t>
    </rPh>
    <rPh sb="9" eb="10">
      <t>オンナ</t>
    </rPh>
    <phoneticPr fontId="1"/>
  </si>
  <si>
    <t>株式２０００万未満計</t>
    <rPh sb="0" eb="2">
      <t>カブシキ</t>
    </rPh>
    <rPh sb="6" eb="7">
      <t>マン</t>
    </rPh>
    <rPh sb="7" eb="9">
      <t>ミマン</t>
    </rPh>
    <rPh sb="9" eb="10">
      <t>ケイ</t>
    </rPh>
    <phoneticPr fontId="1"/>
  </si>
  <si>
    <t>株式２０００万以上男</t>
    <rPh sb="0" eb="2">
      <t>カブシキ</t>
    </rPh>
    <rPh sb="6" eb="7">
      <t>マン</t>
    </rPh>
    <rPh sb="9" eb="10">
      <t>オトコ</t>
    </rPh>
    <phoneticPr fontId="1"/>
  </si>
  <si>
    <t>株式２０００万以上女</t>
    <rPh sb="0" eb="2">
      <t>カブシキ</t>
    </rPh>
    <rPh sb="6" eb="7">
      <t>マン</t>
    </rPh>
    <rPh sb="9" eb="10">
      <t>オンナ</t>
    </rPh>
    <phoneticPr fontId="1"/>
  </si>
  <si>
    <t>株式２０００万以上計</t>
    <rPh sb="0" eb="2">
      <t>カブシキ</t>
    </rPh>
    <rPh sb="6" eb="7">
      <t>マン</t>
    </rPh>
    <rPh sb="9" eb="10">
      <t>ケイ</t>
    </rPh>
    <phoneticPr fontId="1"/>
  </si>
  <si>
    <t>株式５０００万以上男</t>
    <rPh sb="0" eb="2">
      <t>カブシキ</t>
    </rPh>
    <rPh sb="9" eb="10">
      <t>オトコ</t>
    </rPh>
    <phoneticPr fontId="1"/>
  </si>
  <si>
    <t>株式５０００万以上女</t>
    <rPh sb="0" eb="2">
      <t>カブシキ</t>
    </rPh>
    <rPh sb="9" eb="10">
      <t>オンナ</t>
    </rPh>
    <phoneticPr fontId="1"/>
  </si>
  <si>
    <t>株式５０００万以上計</t>
    <rPh sb="0" eb="2">
      <t>カブシキ</t>
    </rPh>
    <rPh sb="9" eb="10">
      <t>ケイ</t>
    </rPh>
    <phoneticPr fontId="1"/>
  </si>
  <si>
    <t>株式１億以上男</t>
    <rPh sb="0" eb="2">
      <t>カブシキ</t>
    </rPh>
    <rPh sb="6" eb="7">
      <t>オトコ</t>
    </rPh>
    <phoneticPr fontId="1"/>
  </si>
  <si>
    <t>株式１億以上女</t>
    <rPh sb="0" eb="2">
      <t>カブシキ</t>
    </rPh>
    <rPh sb="6" eb="7">
      <t>オンナ</t>
    </rPh>
    <phoneticPr fontId="1"/>
  </si>
  <si>
    <t>株式１億以上計</t>
    <rPh sb="0" eb="2">
      <t>カブシキ</t>
    </rPh>
    <rPh sb="6" eb="7">
      <t>ケイ</t>
    </rPh>
    <phoneticPr fontId="1"/>
  </si>
  <si>
    <t>株式１０億以上男</t>
    <rPh sb="0" eb="2">
      <t>カブシキ</t>
    </rPh>
    <rPh sb="7" eb="8">
      <t>オトコ</t>
    </rPh>
    <phoneticPr fontId="1"/>
  </si>
  <si>
    <t>株式１０億以上女</t>
    <rPh sb="0" eb="2">
      <t>カブシキ</t>
    </rPh>
    <rPh sb="7" eb="8">
      <t>オンナ</t>
    </rPh>
    <phoneticPr fontId="1"/>
  </si>
  <si>
    <t>株式１０億以上計</t>
    <rPh sb="0" eb="2">
      <t>カブシキ</t>
    </rPh>
    <rPh sb="7" eb="8">
      <t>ケイ</t>
    </rPh>
    <phoneticPr fontId="1"/>
  </si>
  <si>
    <t>株式計男</t>
    <rPh sb="0" eb="2">
      <t>カブシキ</t>
    </rPh>
    <rPh sb="3" eb="4">
      <t>オトコ</t>
    </rPh>
    <phoneticPr fontId="1"/>
  </si>
  <si>
    <t>株式計女</t>
    <rPh sb="0" eb="2">
      <t>カブシキ</t>
    </rPh>
    <rPh sb="3" eb="4">
      <t>オンナ</t>
    </rPh>
    <phoneticPr fontId="1"/>
  </si>
  <si>
    <t>株式計計</t>
    <rPh sb="0" eb="2">
      <t>カブシキ</t>
    </rPh>
    <rPh sb="3" eb="4">
      <t>ケイ</t>
    </rPh>
    <phoneticPr fontId="1"/>
  </si>
  <si>
    <t>その他法人男</t>
    <rPh sb="2" eb="3">
      <t>タ</t>
    </rPh>
    <rPh sb="3" eb="5">
      <t>ホウジン</t>
    </rPh>
    <rPh sb="5" eb="6">
      <t>オトコ</t>
    </rPh>
    <phoneticPr fontId="1"/>
  </si>
  <si>
    <t>その他法人女</t>
    <rPh sb="2" eb="3">
      <t>タ</t>
    </rPh>
    <rPh sb="3" eb="5">
      <t>ホウジン</t>
    </rPh>
    <rPh sb="5" eb="6">
      <t>オンナ</t>
    </rPh>
    <phoneticPr fontId="1"/>
  </si>
  <si>
    <t>その他法人計</t>
    <rPh sb="2" eb="3">
      <t>タ</t>
    </rPh>
    <rPh sb="3" eb="5">
      <t>ホウジン</t>
    </rPh>
    <rPh sb="5" eb="6">
      <t>ケイ</t>
    </rPh>
    <phoneticPr fontId="1"/>
  </si>
  <si>
    <t>合計男</t>
    <rPh sb="0" eb="2">
      <t>ゴウケイ</t>
    </rPh>
    <rPh sb="2" eb="3">
      <t>オトコ</t>
    </rPh>
    <phoneticPr fontId="1"/>
  </si>
  <si>
    <t>合計女</t>
    <rPh sb="0" eb="2">
      <t>ゴウケイ</t>
    </rPh>
    <rPh sb="2" eb="3">
      <t>オンナ</t>
    </rPh>
    <phoneticPr fontId="1"/>
  </si>
  <si>
    <t>合計計</t>
    <rPh sb="0" eb="2">
      <t>ゴウケイ</t>
    </rPh>
    <rPh sb="2" eb="3">
      <t>ケイ</t>
    </rPh>
    <phoneticPr fontId="1"/>
  </si>
  <si>
    <t>【年収＆手取り 超適当目安 (国税庁)】</t>
    <phoneticPr fontId="1"/>
  </si>
  <si>
    <t>【年収＆手取り 超適当目安 (DODA)】</t>
    <phoneticPr fontId="1"/>
  </si>
  <si>
    <t>条件</t>
    <rPh sb="0" eb="2">
      <t>ジョウケン</t>
    </rPh>
    <phoneticPr fontId="1"/>
  </si>
  <si>
    <t>作成者：煙々</t>
    <rPh sb="0" eb="3">
      <t>サクセイシャ</t>
    </rPh>
    <rPh sb="4" eb="5">
      <t>ケムリ</t>
    </rPh>
    <phoneticPr fontId="1"/>
  </si>
  <si>
    <t>※１４１ページの内容をまとめたのが、シート「平均給与」</t>
    <rPh sb="8" eb="10">
      <t>ナイヨウ</t>
    </rPh>
    <rPh sb="22" eb="24">
      <t>ヘイキン</t>
    </rPh>
    <rPh sb="24" eb="26">
      <t>キュウヨ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</si>
</sst>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 "/>
    <numFmt numFmtId="177" formatCode="#,##0.00_);[Red]\(#,##0.00\)"/>
    <numFmt numFmtId="178" formatCode="#,##0\ &quot;万&quot;&quot;円&quot;"/>
    <numFmt numFmtId="179" formatCode="&quot;+&quot;\ #,##0\ &quot;万円&quot;"/>
    <numFmt numFmtId="180" formatCode="#,##0\ &quot;歳&quot;"/>
    <numFmt numFmtId="181" formatCode="#,##0.0\ &quot;万&quot;&quot;円&quot;"/>
    <numFmt numFmtId="182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180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10" borderId="0" xfId="0" applyFont="1" applyFill="1" applyAlignment="1">
      <alignment horizontal="right" vertical="center"/>
    </xf>
    <xf numFmtId="176" fontId="6" fillId="0" borderId="0" xfId="0" applyNumberFormat="1" applyFont="1">
      <alignment vertical="center"/>
    </xf>
    <xf numFmtId="180" fontId="6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7" fontId="6" fillId="0" borderId="0" xfId="0" applyNumberFormat="1" applyFont="1">
      <alignment vertical="center"/>
    </xf>
    <xf numFmtId="178" fontId="6" fillId="3" borderId="1" xfId="0" applyNumberFormat="1" applyFont="1" applyFill="1" applyBorder="1" applyAlignment="1">
      <alignment vertical="center" shrinkToFit="1"/>
    </xf>
    <xf numFmtId="179" fontId="6" fillId="3" borderId="1" xfId="0" applyNumberFormat="1" applyFont="1" applyFill="1" applyBorder="1">
      <alignment vertical="center"/>
    </xf>
    <xf numFmtId="180" fontId="6" fillId="0" borderId="1" xfId="0" applyNumberFormat="1" applyFont="1" applyBorder="1">
      <alignment vertical="center"/>
    </xf>
    <xf numFmtId="178" fontId="6" fillId="0" borderId="2" xfId="0" applyNumberFormat="1" applyFont="1" applyBorder="1">
      <alignment vertical="center"/>
    </xf>
    <xf numFmtId="181" fontId="6" fillId="2" borderId="1" xfId="0" applyNumberFormat="1" applyFont="1" applyFill="1" applyBorder="1">
      <alignment vertical="center"/>
    </xf>
    <xf numFmtId="182" fontId="6" fillId="0" borderId="1" xfId="0" applyNumberFormat="1" applyFont="1" applyBorder="1">
      <alignment vertical="center"/>
    </xf>
    <xf numFmtId="178" fontId="6" fillId="0" borderId="1" xfId="0" applyNumberFormat="1" applyFont="1" applyBorder="1">
      <alignment vertical="center"/>
    </xf>
    <xf numFmtId="181" fontId="6" fillId="3" borderId="1" xfId="0" applyNumberFormat="1" applyFont="1" applyFill="1" applyBorder="1">
      <alignment vertical="center"/>
    </xf>
    <xf numFmtId="181" fontId="6" fillId="4" borderId="1" xfId="0" applyNumberFormat="1" applyFont="1" applyFill="1" applyBorder="1">
      <alignment vertical="center"/>
    </xf>
    <xf numFmtId="181" fontId="6" fillId="5" borderId="1" xfId="0" applyNumberFormat="1" applyFont="1" applyFill="1" applyBorder="1">
      <alignment vertical="center"/>
    </xf>
    <xf numFmtId="181" fontId="6" fillId="6" borderId="1" xfId="0" applyNumberFormat="1" applyFont="1" applyFill="1" applyBorder="1">
      <alignment vertical="center"/>
    </xf>
    <xf numFmtId="181" fontId="6" fillId="7" borderId="1" xfId="0" applyNumberFormat="1" applyFont="1" applyFill="1" applyBorder="1">
      <alignment vertical="center"/>
    </xf>
    <xf numFmtId="181" fontId="6" fillId="8" borderId="1" xfId="0" applyNumberFormat="1" applyFont="1" applyFill="1" applyBorder="1">
      <alignment vertical="center"/>
    </xf>
    <xf numFmtId="181" fontId="6" fillId="9" borderId="1" xfId="0" applyNumberFormat="1" applyFont="1" applyFill="1" applyBorder="1">
      <alignment vertical="center"/>
    </xf>
    <xf numFmtId="181" fontId="6" fillId="0" borderId="4" xfId="0" applyNumberFormat="1" applyFont="1" applyBorder="1">
      <alignment vertical="center"/>
    </xf>
    <xf numFmtId="0" fontId="7" fillId="11" borderId="3" xfId="0" applyFont="1" applyFill="1" applyBorder="1" applyAlignment="1">
      <alignment horizontal="right" vertical="center"/>
    </xf>
    <xf numFmtId="181" fontId="7" fillId="11" borderId="3" xfId="0" applyNumberFormat="1" applyFont="1" applyFill="1" applyBorder="1">
      <alignment vertical="center"/>
    </xf>
    <xf numFmtId="178" fontId="6" fillId="0" borderId="0" xfId="0" applyNumberFormat="1" applyFont="1">
      <alignment vertical="center"/>
    </xf>
    <xf numFmtId="181" fontId="6" fillId="0" borderId="1" xfId="0" applyNumberFormat="1" applyFont="1" applyBorder="1">
      <alignment vertical="center"/>
    </xf>
    <xf numFmtId="0" fontId="3" fillId="0" borderId="0" xfId="0" applyFont="1" applyAlignment="1">
      <alignment vertical="center" wrapText="1"/>
    </xf>
    <xf numFmtId="178" fontId="6" fillId="0" borderId="1" xfId="0" applyNumberFormat="1" applyFont="1" applyFill="1" applyBorder="1">
      <alignment vertical="center"/>
    </xf>
    <xf numFmtId="181" fontId="6" fillId="0" borderId="1" xfId="0" applyNumberFormat="1" applyFont="1" applyFill="1" applyBorder="1">
      <alignment vertical="center"/>
    </xf>
    <xf numFmtId="180" fontId="0" fillId="12" borderId="1" xfId="0" applyNumberFormat="1" applyFill="1" applyBorder="1">
      <alignment vertical="center"/>
    </xf>
    <xf numFmtId="181" fontId="0" fillId="0" borderId="1" xfId="0" applyNumberFormat="1" applyBorder="1">
      <alignment vertical="center"/>
    </xf>
    <xf numFmtId="0" fontId="0" fillId="13" borderId="1" xfId="0" applyFill="1" applyBorder="1" applyAlignment="1">
      <alignment vertical="center"/>
    </xf>
    <xf numFmtId="0" fontId="0" fillId="13" borderId="1" xfId="0" applyFill="1" applyBorder="1">
      <alignment vertical="center"/>
    </xf>
    <xf numFmtId="0" fontId="0" fillId="14" borderId="1" xfId="0" applyFill="1" applyBorder="1">
      <alignment vertical="center"/>
    </xf>
    <xf numFmtId="180" fontId="0" fillId="14" borderId="1" xfId="0" applyNumberFormat="1" applyFill="1" applyBorder="1">
      <alignment vertical="center"/>
    </xf>
    <xf numFmtId="181" fontId="0" fillId="14" borderId="1" xfId="0" applyNumberFormat="1" applyFill="1" applyBorder="1">
      <alignment vertical="center"/>
    </xf>
    <xf numFmtId="180" fontId="6" fillId="3" borderId="6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78" fontId="6" fillId="3" borderId="6" xfId="0" applyNumberFormat="1" applyFont="1" applyFill="1" applyBorder="1" applyAlignment="1">
      <alignment vertical="center" shrinkToFit="1"/>
    </xf>
    <xf numFmtId="0" fontId="5" fillId="11" borderId="1" xfId="0" applyFont="1" applyFill="1" applyBorder="1" applyAlignment="1">
      <alignment horizontal="right" vertical="center"/>
    </xf>
    <xf numFmtId="0" fontId="0" fillId="8" borderId="1" xfId="0" applyFill="1" applyBorder="1">
      <alignment vertical="center"/>
    </xf>
    <xf numFmtId="178" fontId="6" fillId="10" borderId="1" xfId="0" applyNumberFormat="1" applyFont="1" applyFill="1" applyBorder="1" applyAlignment="1">
      <alignment horizontal="left" vertical="center"/>
    </xf>
    <xf numFmtId="180" fontId="8" fillId="9" borderId="1" xfId="0" applyNumberFormat="1" applyFont="1" applyFill="1" applyBorder="1" applyAlignment="1">
      <alignment horizontal="center" vertical="center"/>
    </xf>
    <xf numFmtId="178" fontId="6" fillId="10" borderId="5" xfId="0" applyNumberFormat="1" applyFont="1" applyFill="1" applyBorder="1" applyAlignment="1">
      <alignment horizontal="left" vertical="center"/>
    </xf>
    <xf numFmtId="178" fontId="6" fillId="10" borderId="0" xfId="0" applyNumberFormat="1" applyFont="1" applyFill="1" applyBorder="1" applyAlignment="1">
      <alignment horizontal="left" vertical="center"/>
    </xf>
    <xf numFmtId="0" fontId="0" fillId="14" borderId="4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textRotation="255"/>
    </xf>
    <xf numFmtId="0" fontId="0" fillId="11" borderId="1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CC"/>
      <color rgb="FFCCFFCC"/>
      <color rgb="FF99FF66"/>
      <color rgb="FF66FFFF"/>
      <color rgb="FFFFCC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ta.go.jp/kohyo/tokei/kokuzeicho/minkan2015/pdf/000.pdf" TargetMode="External"/><Relationship Id="rId2" Type="http://schemas.openxmlformats.org/officeDocument/2006/relationships/hyperlink" Target="http://heikinnenshu.jp/tokushu/tedori.html" TargetMode="External"/><Relationship Id="rId1" Type="http://schemas.openxmlformats.org/officeDocument/2006/relationships/hyperlink" Target="https://doda.jp/guide/heikin/age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4" sqref="B14"/>
    </sheetView>
  </sheetViews>
  <sheetFormatPr defaultRowHeight="12.75" x14ac:dyDescent="0.25"/>
  <cols>
    <col min="1" max="1" width="16.53125" style="2" bestFit="1" customWidth="1"/>
    <col min="2" max="2" width="50.1328125" style="2" customWidth="1"/>
    <col min="3" max="16384" width="9.06640625" style="2"/>
  </cols>
  <sheetData>
    <row r="1" spans="1:3" x14ac:dyDescent="0.25">
      <c r="A1" s="2" t="s">
        <v>11</v>
      </c>
    </row>
    <row r="2" spans="1:3" x14ac:dyDescent="0.25">
      <c r="A2" s="2" t="s">
        <v>5</v>
      </c>
      <c r="B2" s="2" t="s">
        <v>7</v>
      </c>
      <c r="C2" s="1" t="s">
        <v>6</v>
      </c>
    </row>
    <row r="3" spans="1:3" x14ac:dyDescent="0.25">
      <c r="A3" s="2" t="s">
        <v>8</v>
      </c>
      <c r="B3" s="3" t="s">
        <v>9</v>
      </c>
      <c r="C3" s="1" t="s">
        <v>10</v>
      </c>
    </row>
    <row r="4" spans="1:3" x14ac:dyDescent="0.25">
      <c r="A4" s="2" t="s">
        <v>15</v>
      </c>
      <c r="B4" s="31" t="s">
        <v>17</v>
      </c>
      <c r="C4" s="1" t="s">
        <v>16</v>
      </c>
    </row>
    <row r="5" spans="1:3" x14ac:dyDescent="0.25">
      <c r="B5" s="2" t="s">
        <v>64</v>
      </c>
    </row>
    <row r="7" spans="1:3" x14ac:dyDescent="0.25">
      <c r="A7" s="5" t="s">
        <v>63</v>
      </c>
    </row>
  </sheetData>
  <phoneticPr fontId="1"/>
  <hyperlinks>
    <hyperlink ref="C2" r:id="rId1"/>
    <hyperlink ref="C3" r:id="rId2"/>
    <hyperlink ref="C4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tabSelected="1" zoomScaleNormal="100" workbookViewId="0">
      <selection activeCell="B2" sqref="B2:D2"/>
    </sheetView>
  </sheetViews>
  <sheetFormatPr defaultRowHeight="12" x14ac:dyDescent="0.25"/>
  <cols>
    <col min="1" max="1" width="2.265625" style="5" customWidth="1"/>
    <col min="2" max="2" width="5.265625" style="4" bestFit="1" customWidth="1"/>
    <col min="3" max="3" width="8" style="5" bestFit="1" customWidth="1"/>
    <col min="4" max="4" width="9.265625" style="5" bestFit="1" customWidth="1"/>
    <col min="5" max="5" width="12.33203125" style="5" customWidth="1"/>
    <col min="6" max="6" width="6.46484375" style="5" bestFit="1" customWidth="1"/>
    <col min="7" max="7" width="4.73046875" style="11" hidden="1" customWidth="1"/>
    <col min="8" max="8" width="13.3984375" style="29" customWidth="1"/>
    <col min="9" max="28" width="9.265625" style="7" bestFit="1" customWidth="1"/>
    <col min="29" max="16384" width="9.06640625" style="5"/>
  </cols>
  <sheetData>
    <row r="1" spans="1:28" x14ac:dyDescent="0.25">
      <c r="A1" s="5" t="s">
        <v>60</v>
      </c>
      <c r="F1" s="5" t="s">
        <v>63</v>
      </c>
    </row>
    <row r="2" spans="1:28" x14ac:dyDescent="0.25">
      <c r="B2" s="48" t="s">
        <v>59</v>
      </c>
      <c r="C2" s="48"/>
      <c r="D2" s="48"/>
      <c r="E2" s="45" t="s">
        <v>12</v>
      </c>
      <c r="F2" s="47">
        <v>120</v>
      </c>
      <c r="G2" s="47"/>
      <c r="H2" s="47"/>
    </row>
    <row r="3" spans="1:28" x14ac:dyDescent="0.25">
      <c r="B3" s="41" t="s">
        <v>0</v>
      </c>
      <c r="C3" s="42" t="s">
        <v>1</v>
      </c>
      <c r="D3" s="43" t="s">
        <v>2</v>
      </c>
      <c r="E3" s="43" t="s">
        <v>13</v>
      </c>
      <c r="F3" s="43" t="s">
        <v>14</v>
      </c>
      <c r="H3" s="44" t="s">
        <v>4</v>
      </c>
      <c r="I3" s="13">
        <v>0</v>
      </c>
      <c r="J3" s="13">
        <v>1</v>
      </c>
      <c r="K3" s="13">
        <v>2</v>
      </c>
      <c r="L3" s="13">
        <v>3</v>
      </c>
      <c r="M3" s="13">
        <v>4</v>
      </c>
      <c r="N3" s="13">
        <v>5</v>
      </c>
      <c r="O3" s="13">
        <v>6</v>
      </c>
      <c r="P3" s="13">
        <v>7</v>
      </c>
      <c r="Q3" s="13">
        <v>8</v>
      </c>
      <c r="R3" s="13">
        <v>9</v>
      </c>
      <c r="S3" s="13">
        <v>10</v>
      </c>
      <c r="T3" s="13">
        <v>11</v>
      </c>
      <c r="U3" s="13">
        <v>12</v>
      </c>
      <c r="V3" s="13">
        <v>13</v>
      </c>
      <c r="W3" s="13">
        <v>14</v>
      </c>
      <c r="X3" s="13">
        <v>15</v>
      </c>
      <c r="Y3" s="13">
        <v>16</v>
      </c>
      <c r="Z3" s="13">
        <v>17</v>
      </c>
      <c r="AA3" s="13">
        <v>18</v>
      </c>
      <c r="AB3" s="13">
        <v>19</v>
      </c>
    </row>
    <row r="4" spans="1:28" x14ac:dyDescent="0.25">
      <c r="B4" s="14">
        <v>20</v>
      </c>
      <c r="C4" s="15">
        <f>VLOOKUP($B$2,平均給与!$C$4:$S$30,5+ROUNDUP((ROW()-3)/5,0),FALSE)</f>
        <v>252.5</v>
      </c>
      <c r="D4" s="16">
        <f>INDEX($I$4:$AB$43,TRUNC((ROUND(C4,0)-200)/20,0)+1,((ROUND(C4,0)-200)/20-INT((ROUND(C4,0)-200)/20))*20+1)</f>
        <v>205.34</v>
      </c>
      <c r="E4" s="16">
        <f t="shared" ref="E4:E43" si="0">D4-$F$2</f>
        <v>85.34</v>
      </c>
      <c r="F4" s="17">
        <f>E4/D4</f>
        <v>0.41560338950034093</v>
      </c>
      <c r="G4" s="11">
        <f>(I5-I4)/20</f>
        <v>0.78499999999999948</v>
      </c>
      <c r="H4" s="18">
        <v>200</v>
      </c>
      <c r="I4" s="33">
        <v>163.80000000000001</v>
      </c>
      <c r="J4" s="33">
        <f t="shared" ref="J4:J34" si="1">$I4+$G4*J$3</f>
        <v>164.58500000000001</v>
      </c>
      <c r="K4" s="33">
        <f t="shared" ref="K4:AB18" si="2">$I4+$G4*K$3</f>
        <v>165.37</v>
      </c>
      <c r="L4" s="33">
        <f t="shared" si="2"/>
        <v>166.155</v>
      </c>
      <c r="M4" s="33">
        <f t="shared" si="2"/>
        <v>166.94</v>
      </c>
      <c r="N4" s="33">
        <f t="shared" si="2"/>
        <v>167.72500000000002</v>
      </c>
      <c r="O4" s="33">
        <f t="shared" si="2"/>
        <v>168.51000000000002</v>
      </c>
      <c r="P4" s="33">
        <f t="shared" si="2"/>
        <v>169.29500000000002</v>
      </c>
      <c r="Q4" s="33">
        <f t="shared" si="2"/>
        <v>170.08</v>
      </c>
      <c r="R4" s="33">
        <f t="shared" si="2"/>
        <v>170.86500000000001</v>
      </c>
      <c r="S4" s="33">
        <f t="shared" si="2"/>
        <v>171.65</v>
      </c>
      <c r="T4" s="33">
        <f t="shared" si="2"/>
        <v>172.435</v>
      </c>
      <c r="U4" s="33">
        <f t="shared" si="2"/>
        <v>173.22</v>
      </c>
      <c r="V4" s="33">
        <f t="shared" si="2"/>
        <v>174.005</v>
      </c>
      <c r="W4" s="33">
        <f t="shared" si="2"/>
        <v>174.79</v>
      </c>
      <c r="X4" s="30">
        <f t="shared" si="2"/>
        <v>175.57499999999999</v>
      </c>
      <c r="Y4" s="30">
        <f t="shared" si="2"/>
        <v>176.36</v>
      </c>
      <c r="Z4" s="30">
        <f t="shared" si="2"/>
        <v>177.14500000000001</v>
      </c>
      <c r="AA4" s="30">
        <f t="shared" si="2"/>
        <v>177.93</v>
      </c>
      <c r="AB4" s="30">
        <f t="shared" si="2"/>
        <v>178.715</v>
      </c>
    </row>
    <row r="5" spans="1:28" x14ac:dyDescent="0.25">
      <c r="B5" s="14">
        <v>21</v>
      </c>
      <c r="C5" s="15">
        <f>VLOOKUP($B$2,平均給与!$C$4:$S$30,5+ROUNDUP((ROW()-3)/5,0),FALSE)</f>
        <v>252.5</v>
      </c>
      <c r="D5" s="16">
        <f t="shared" ref="D5:D43" si="3">INDEX($I$4:$AB$43,TRUNC((ROUND(C5,0)-200)/20,0)+1,((ROUND(C5,0)-200)/20-INT((ROUND(C5,0)-200)/20))*20+1)</f>
        <v>205.34</v>
      </c>
      <c r="E5" s="16">
        <f t="shared" si="0"/>
        <v>85.34</v>
      </c>
      <c r="F5" s="17">
        <f t="shared" ref="F5:F43" si="4">E5/D5</f>
        <v>0.41560338950034093</v>
      </c>
      <c r="G5" s="11">
        <f t="shared" ref="G5:G43" si="5">(I6-I5)/20</f>
        <v>0.78499999999999948</v>
      </c>
      <c r="H5" s="18">
        <v>220</v>
      </c>
      <c r="I5" s="33">
        <v>179.5</v>
      </c>
      <c r="J5" s="33">
        <f t="shared" si="1"/>
        <v>180.285</v>
      </c>
      <c r="K5" s="33">
        <f t="shared" si="2"/>
        <v>181.07</v>
      </c>
      <c r="L5" s="33">
        <f t="shared" si="2"/>
        <v>181.85499999999999</v>
      </c>
      <c r="M5" s="33">
        <f t="shared" si="2"/>
        <v>182.64</v>
      </c>
      <c r="N5" s="33">
        <f t="shared" si="2"/>
        <v>183.42500000000001</v>
      </c>
      <c r="O5" s="33">
        <f t="shared" si="2"/>
        <v>184.21</v>
      </c>
      <c r="P5" s="33">
        <f t="shared" si="2"/>
        <v>184.995</v>
      </c>
      <c r="Q5" s="33">
        <f t="shared" si="2"/>
        <v>185.78</v>
      </c>
      <c r="R5" s="33">
        <f t="shared" si="2"/>
        <v>186.565</v>
      </c>
      <c r="S5" s="33">
        <f t="shared" si="2"/>
        <v>187.35</v>
      </c>
      <c r="T5" s="33">
        <f t="shared" si="2"/>
        <v>188.13499999999999</v>
      </c>
      <c r="U5" s="33">
        <f t="shared" si="2"/>
        <v>188.92</v>
      </c>
      <c r="V5" s="33">
        <f t="shared" si="2"/>
        <v>189.70499999999998</v>
      </c>
      <c r="W5" s="33">
        <f t="shared" si="2"/>
        <v>190.48999999999998</v>
      </c>
      <c r="X5" s="33">
        <f t="shared" si="2"/>
        <v>191.27499999999998</v>
      </c>
      <c r="Y5" s="33">
        <f t="shared" si="2"/>
        <v>192.06</v>
      </c>
      <c r="Z5" s="33">
        <f t="shared" si="2"/>
        <v>192.845</v>
      </c>
      <c r="AA5" s="33">
        <f t="shared" si="2"/>
        <v>193.63</v>
      </c>
      <c r="AB5" s="33">
        <f t="shared" si="2"/>
        <v>194.41499999999999</v>
      </c>
    </row>
    <row r="6" spans="1:28" x14ac:dyDescent="0.25">
      <c r="B6" s="14">
        <v>22</v>
      </c>
      <c r="C6" s="15">
        <f>VLOOKUP($B$2,平均給与!$C$4:$S$30,5+ROUNDUP((ROW()-3)/5,0),FALSE)</f>
        <v>252.5</v>
      </c>
      <c r="D6" s="16">
        <f t="shared" si="3"/>
        <v>205.34</v>
      </c>
      <c r="E6" s="16">
        <f t="shared" si="0"/>
        <v>85.34</v>
      </c>
      <c r="F6" s="17">
        <f t="shared" si="4"/>
        <v>0.41560338950034093</v>
      </c>
      <c r="G6" s="11">
        <f t="shared" si="5"/>
        <v>0.78000000000000114</v>
      </c>
      <c r="H6" s="18">
        <v>240</v>
      </c>
      <c r="I6" s="33">
        <v>195.2</v>
      </c>
      <c r="J6" s="33">
        <f t="shared" si="1"/>
        <v>195.98</v>
      </c>
      <c r="K6" s="33">
        <f t="shared" si="2"/>
        <v>196.76</v>
      </c>
      <c r="L6" s="33">
        <f t="shared" si="2"/>
        <v>197.54</v>
      </c>
      <c r="M6" s="33">
        <f t="shared" si="2"/>
        <v>198.32</v>
      </c>
      <c r="N6" s="33">
        <f t="shared" si="2"/>
        <v>199.1</v>
      </c>
      <c r="O6" s="33">
        <f t="shared" si="2"/>
        <v>199.88</v>
      </c>
      <c r="P6" s="33">
        <f t="shared" si="2"/>
        <v>200.66</v>
      </c>
      <c r="Q6" s="33">
        <f t="shared" si="2"/>
        <v>201.44</v>
      </c>
      <c r="R6" s="33">
        <f t="shared" si="2"/>
        <v>202.22</v>
      </c>
      <c r="S6" s="33">
        <f t="shared" si="2"/>
        <v>203</v>
      </c>
      <c r="T6" s="33">
        <f t="shared" si="2"/>
        <v>203.78</v>
      </c>
      <c r="U6" s="33">
        <f t="shared" si="2"/>
        <v>204.56</v>
      </c>
      <c r="V6" s="33">
        <f t="shared" si="2"/>
        <v>205.34</v>
      </c>
      <c r="W6" s="33">
        <f t="shared" si="2"/>
        <v>206.12</v>
      </c>
      <c r="X6" s="33">
        <f t="shared" si="2"/>
        <v>206.9</v>
      </c>
      <c r="Y6" s="33">
        <f t="shared" si="2"/>
        <v>207.68</v>
      </c>
      <c r="Z6" s="33">
        <f t="shared" si="2"/>
        <v>208.46</v>
      </c>
      <c r="AA6" s="33">
        <f t="shared" si="2"/>
        <v>209.24</v>
      </c>
      <c r="AB6" s="33">
        <f t="shared" si="2"/>
        <v>210.02</v>
      </c>
    </row>
    <row r="7" spans="1:28" x14ac:dyDescent="0.25">
      <c r="B7" s="14">
        <v>23</v>
      </c>
      <c r="C7" s="15">
        <f>VLOOKUP($B$2,平均給与!$C$4:$S$30,5+ROUNDUP((ROW()-3)/5,0),FALSE)</f>
        <v>252.5</v>
      </c>
      <c r="D7" s="16">
        <f t="shared" si="3"/>
        <v>205.34</v>
      </c>
      <c r="E7" s="16">
        <f t="shared" si="0"/>
        <v>85.34</v>
      </c>
      <c r="F7" s="17">
        <f t="shared" si="4"/>
        <v>0.41560338950034093</v>
      </c>
      <c r="G7" s="11">
        <f t="shared" si="5"/>
        <v>0.78499999999999948</v>
      </c>
      <c r="H7" s="18">
        <v>260</v>
      </c>
      <c r="I7" s="33">
        <v>210.8</v>
      </c>
      <c r="J7" s="33">
        <f t="shared" si="1"/>
        <v>211.58500000000001</v>
      </c>
      <c r="K7" s="33">
        <f t="shared" si="2"/>
        <v>212.37</v>
      </c>
      <c r="L7" s="33">
        <f t="shared" si="2"/>
        <v>213.155</v>
      </c>
      <c r="M7" s="33">
        <f t="shared" si="2"/>
        <v>213.94</v>
      </c>
      <c r="N7" s="33">
        <f t="shared" si="2"/>
        <v>214.72500000000002</v>
      </c>
      <c r="O7" s="33">
        <f t="shared" si="2"/>
        <v>215.51000000000002</v>
      </c>
      <c r="P7" s="33">
        <f t="shared" si="2"/>
        <v>216.29500000000002</v>
      </c>
      <c r="Q7" s="33">
        <f t="shared" si="2"/>
        <v>217.08</v>
      </c>
      <c r="R7" s="33">
        <f t="shared" si="2"/>
        <v>217.86500000000001</v>
      </c>
      <c r="S7" s="33">
        <f t="shared" si="2"/>
        <v>218.65</v>
      </c>
      <c r="T7" s="33">
        <f t="shared" si="2"/>
        <v>219.435</v>
      </c>
      <c r="U7" s="33">
        <f t="shared" si="2"/>
        <v>220.22</v>
      </c>
      <c r="V7" s="33">
        <f t="shared" si="2"/>
        <v>221.005</v>
      </c>
      <c r="W7" s="33">
        <f t="shared" si="2"/>
        <v>221.79</v>
      </c>
      <c r="X7" s="33">
        <f t="shared" si="2"/>
        <v>222.57499999999999</v>
      </c>
      <c r="Y7" s="33">
        <f t="shared" si="2"/>
        <v>223.36</v>
      </c>
      <c r="Z7" s="33">
        <f t="shared" si="2"/>
        <v>224.14500000000001</v>
      </c>
      <c r="AA7" s="33">
        <f t="shared" si="2"/>
        <v>224.93</v>
      </c>
      <c r="AB7" s="33">
        <f t="shared" si="2"/>
        <v>225.715</v>
      </c>
    </row>
    <row r="8" spans="1:28" x14ac:dyDescent="0.25">
      <c r="B8" s="14">
        <v>24</v>
      </c>
      <c r="C8" s="15">
        <f>VLOOKUP($B$2,平均給与!$C$4:$S$30,5+ROUNDUP((ROW()-3)/5,0),FALSE)</f>
        <v>252.5</v>
      </c>
      <c r="D8" s="16">
        <f t="shared" si="3"/>
        <v>205.34</v>
      </c>
      <c r="E8" s="16">
        <f t="shared" si="0"/>
        <v>85.34</v>
      </c>
      <c r="F8" s="17">
        <f t="shared" si="4"/>
        <v>0.41560338950034093</v>
      </c>
      <c r="G8" s="11">
        <f t="shared" si="5"/>
        <v>0.77999999999999969</v>
      </c>
      <c r="H8" s="18">
        <v>280</v>
      </c>
      <c r="I8" s="33">
        <v>226.5</v>
      </c>
      <c r="J8" s="33">
        <f t="shared" si="1"/>
        <v>227.28</v>
      </c>
      <c r="K8" s="33">
        <f t="shared" si="2"/>
        <v>228.06</v>
      </c>
      <c r="L8" s="33">
        <f t="shared" si="2"/>
        <v>228.84</v>
      </c>
      <c r="M8" s="33">
        <f t="shared" si="2"/>
        <v>229.62</v>
      </c>
      <c r="N8" s="33">
        <f t="shared" si="2"/>
        <v>230.4</v>
      </c>
      <c r="O8" s="33">
        <f t="shared" si="2"/>
        <v>231.18</v>
      </c>
      <c r="P8" s="33">
        <f t="shared" si="2"/>
        <v>231.96</v>
      </c>
      <c r="Q8" s="33">
        <f t="shared" si="2"/>
        <v>232.74</v>
      </c>
      <c r="R8" s="33">
        <f t="shared" si="2"/>
        <v>233.52</v>
      </c>
      <c r="S8" s="33">
        <f t="shared" si="2"/>
        <v>234.3</v>
      </c>
      <c r="T8" s="33">
        <f t="shared" si="2"/>
        <v>235.07999999999998</v>
      </c>
      <c r="U8" s="33">
        <f t="shared" si="2"/>
        <v>235.85999999999999</v>
      </c>
      <c r="V8" s="33">
        <f t="shared" si="2"/>
        <v>236.64</v>
      </c>
      <c r="W8" s="33">
        <f t="shared" si="2"/>
        <v>237.42</v>
      </c>
      <c r="X8" s="33">
        <f t="shared" si="2"/>
        <v>238.2</v>
      </c>
      <c r="Y8" s="33">
        <f t="shared" si="2"/>
        <v>238.98</v>
      </c>
      <c r="Z8" s="33">
        <f t="shared" si="2"/>
        <v>239.76</v>
      </c>
      <c r="AA8" s="33">
        <f t="shared" si="2"/>
        <v>240.54</v>
      </c>
      <c r="AB8" s="33">
        <f t="shared" si="2"/>
        <v>241.32</v>
      </c>
    </row>
    <row r="9" spans="1:28" x14ac:dyDescent="0.25">
      <c r="B9" s="14">
        <v>25</v>
      </c>
      <c r="C9" s="15">
        <f>VLOOKUP($B$2,平均給与!$C$4:$S$30,5+ROUNDUP((ROW()-3)/5,0),FALSE)</f>
        <v>351.5</v>
      </c>
      <c r="D9" s="19">
        <f t="shared" si="3"/>
        <v>282.86</v>
      </c>
      <c r="E9" s="19">
        <f t="shared" si="0"/>
        <v>162.86000000000001</v>
      </c>
      <c r="F9" s="17">
        <f t="shared" si="4"/>
        <v>0.57576186099130311</v>
      </c>
      <c r="G9" s="11">
        <f t="shared" si="5"/>
        <v>0.78500000000000081</v>
      </c>
      <c r="H9" s="18">
        <v>300</v>
      </c>
      <c r="I9" s="33">
        <v>242.1</v>
      </c>
      <c r="J9" s="33">
        <f t="shared" si="1"/>
        <v>242.88499999999999</v>
      </c>
      <c r="K9" s="33">
        <f t="shared" si="2"/>
        <v>243.67</v>
      </c>
      <c r="L9" s="33">
        <f t="shared" si="2"/>
        <v>244.45499999999998</v>
      </c>
      <c r="M9" s="33">
        <f t="shared" si="2"/>
        <v>245.24</v>
      </c>
      <c r="N9" s="33">
        <f t="shared" si="2"/>
        <v>246.02500000000001</v>
      </c>
      <c r="O9" s="33">
        <f t="shared" si="2"/>
        <v>246.81</v>
      </c>
      <c r="P9" s="33">
        <f t="shared" si="2"/>
        <v>247.595</v>
      </c>
      <c r="Q9" s="33">
        <f t="shared" si="2"/>
        <v>248.38</v>
      </c>
      <c r="R9" s="33">
        <f t="shared" si="2"/>
        <v>249.16499999999999</v>
      </c>
      <c r="S9" s="33">
        <f t="shared" si="2"/>
        <v>249.95</v>
      </c>
      <c r="T9" s="33">
        <f t="shared" si="2"/>
        <v>250.73500000000001</v>
      </c>
      <c r="U9" s="33">
        <f t="shared" si="2"/>
        <v>251.52</v>
      </c>
      <c r="V9" s="33">
        <f t="shared" si="2"/>
        <v>252.30500000000001</v>
      </c>
      <c r="W9" s="33">
        <f t="shared" si="2"/>
        <v>253.09</v>
      </c>
      <c r="X9" s="33">
        <f t="shared" si="2"/>
        <v>253.875</v>
      </c>
      <c r="Y9" s="33">
        <f t="shared" si="2"/>
        <v>254.66</v>
      </c>
      <c r="Z9" s="33">
        <f t="shared" si="2"/>
        <v>255.44499999999999</v>
      </c>
      <c r="AA9" s="33">
        <f t="shared" si="2"/>
        <v>256.23</v>
      </c>
      <c r="AB9" s="33">
        <f t="shared" si="2"/>
        <v>257.01499999999999</v>
      </c>
    </row>
    <row r="10" spans="1:28" x14ac:dyDescent="0.25">
      <c r="B10" s="14">
        <v>26</v>
      </c>
      <c r="C10" s="15">
        <f>VLOOKUP($B$2,平均給与!$C$4:$S$30,5+ROUNDUP((ROW()-3)/5,0),FALSE)</f>
        <v>351.5</v>
      </c>
      <c r="D10" s="19">
        <f t="shared" si="3"/>
        <v>282.86</v>
      </c>
      <c r="E10" s="19">
        <f t="shared" si="0"/>
        <v>162.86000000000001</v>
      </c>
      <c r="F10" s="17">
        <f t="shared" si="4"/>
        <v>0.57576186099130311</v>
      </c>
      <c r="G10" s="11">
        <f t="shared" si="5"/>
        <v>0.78499999999999948</v>
      </c>
      <c r="H10" s="18">
        <v>320</v>
      </c>
      <c r="I10" s="33">
        <v>257.8</v>
      </c>
      <c r="J10" s="33">
        <f t="shared" si="1"/>
        <v>258.58500000000004</v>
      </c>
      <c r="K10" s="33">
        <f t="shared" si="2"/>
        <v>259.37</v>
      </c>
      <c r="L10" s="33">
        <f t="shared" si="2"/>
        <v>260.15500000000003</v>
      </c>
      <c r="M10" s="33">
        <f t="shared" si="2"/>
        <v>260.94</v>
      </c>
      <c r="N10" s="33">
        <f t="shared" si="2"/>
        <v>261.72500000000002</v>
      </c>
      <c r="O10" s="33">
        <f t="shared" si="2"/>
        <v>262.51</v>
      </c>
      <c r="P10" s="33">
        <f t="shared" si="2"/>
        <v>263.29500000000002</v>
      </c>
      <c r="Q10" s="33">
        <f t="shared" si="2"/>
        <v>264.08</v>
      </c>
      <c r="R10" s="33">
        <f t="shared" si="2"/>
        <v>264.86500000000001</v>
      </c>
      <c r="S10" s="33">
        <f t="shared" si="2"/>
        <v>265.64999999999998</v>
      </c>
      <c r="T10" s="33">
        <f t="shared" si="2"/>
        <v>266.435</v>
      </c>
      <c r="U10" s="33">
        <f t="shared" si="2"/>
        <v>267.22000000000003</v>
      </c>
      <c r="V10" s="33">
        <f t="shared" si="2"/>
        <v>268.005</v>
      </c>
      <c r="W10" s="33">
        <f t="shared" si="2"/>
        <v>268.79000000000002</v>
      </c>
      <c r="X10" s="33">
        <f t="shared" si="2"/>
        <v>269.57499999999999</v>
      </c>
      <c r="Y10" s="33">
        <f t="shared" si="2"/>
        <v>270.36</v>
      </c>
      <c r="Z10" s="33">
        <f t="shared" si="2"/>
        <v>271.14499999999998</v>
      </c>
      <c r="AA10" s="33">
        <f t="shared" si="2"/>
        <v>271.93</v>
      </c>
      <c r="AB10" s="33">
        <f t="shared" si="2"/>
        <v>272.71499999999997</v>
      </c>
    </row>
    <row r="11" spans="1:28" x14ac:dyDescent="0.25">
      <c r="B11" s="14">
        <v>27</v>
      </c>
      <c r="C11" s="15">
        <f>VLOOKUP($B$2,平均給与!$C$4:$S$30,5+ROUNDUP((ROW()-3)/5,0),FALSE)</f>
        <v>351.5</v>
      </c>
      <c r="D11" s="19">
        <f t="shared" si="3"/>
        <v>282.86</v>
      </c>
      <c r="E11" s="19">
        <f t="shared" si="0"/>
        <v>162.86000000000001</v>
      </c>
      <c r="F11" s="17">
        <f t="shared" si="4"/>
        <v>0.57576186099130311</v>
      </c>
      <c r="G11" s="11">
        <f t="shared" si="5"/>
        <v>0.78000000000000114</v>
      </c>
      <c r="H11" s="18">
        <v>340</v>
      </c>
      <c r="I11" s="33">
        <v>273.5</v>
      </c>
      <c r="J11" s="33">
        <f t="shared" si="1"/>
        <v>274.27999999999997</v>
      </c>
      <c r="K11" s="33">
        <f t="shared" si="2"/>
        <v>275.06</v>
      </c>
      <c r="L11" s="33">
        <f t="shared" si="2"/>
        <v>275.84000000000003</v>
      </c>
      <c r="M11" s="33">
        <f t="shared" si="2"/>
        <v>276.62</v>
      </c>
      <c r="N11" s="33">
        <f t="shared" si="2"/>
        <v>277.39999999999998</v>
      </c>
      <c r="O11" s="33">
        <f t="shared" si="2"/>
        <v>278.18</v>
      </c>
      <c r="P11" s="33">
        <f t="shared" si="2"/>
        <v>278.96000000000004</v>
      </c>
      <c r="Q11" s="33">
        <f t="shared" si="2"/>
        <v>279.74</v>
      </c>
      <c r="R11" s="33">
        <f t="shared" si="2"/>
        <v>280.52</v>
      </c>
      <c r="S11" s="33">
        <f t="shared" si="2"/>
        <v>281.3</v>
      </c>
      <c r="T11" s="33">
        <f t="shared" si="2"/>
        <v>282.08000000000004</v>
      </c>
      <c r="U11" s="33">
        <f t="shared" si="2"/>
        <v>282.86</v>
      </c>
      <c r="V11" s="33">
        <f t="shared" si="2"/>
        <v>283.64</v>
      </c>
      <c r="W11" s="33">
        <f t="shared" si="2"/>
        <v>284.42</v>
      </c>
      <c r="X11" s="33">
        <f t="shared" si="2"/>
        <v>285.20000000000005</v>
      </c>
      <c r="Y11" s="33">
        <f t="shared" si="2"/>
        <v>285.98</v>
      </c>
      <c r="Z11" s="33">
        <f t="shared" si="2"/>
        <v>286.76</v>
      </c>
      <c r="AA11" s="33">
        <f t="shared" si="2"/>
        <v>287.54000000000002</v>
      </c>
      <c r="AB11" s="33">
        <f t="shared" si="2"/>
        <v>288.32000000000005</v>
      </c>
    </row>
    <row r="12" spans="1:28" x14ac:dyDescent="0.25">
      <c r="B12" s="14">
        <v>28</v>
      </c>
      <c r="C12" s="15">
        <f>VLOOKUP($B$2,平均給与!$C$4:$S$30,5+ROUNDUP((ROW()-3)/5,0),FALSE)</f>
        <v>351.5</v>
      </c>
      <c r="D12" s="19">
        <f t="shared" si="3"/>
        <v>282.86</v>
      </c>
      <c r="E12" s="19">
        <f t="shared" si="0"/>
        <v>162.86000000000001</v>
      </c>
      <c r="F12" s="17">
        <f t="shared" si="4"/>
        <v>0.57576186099130311</v>
      </c>
      <c r="G12" s="11">
        <f t="shared" si="5"/>
        <v>0.76999999999999891</v>
      </c>
      <c r="H12" s="18">
        <v>360</v>
      </c>
      <c r="I12" s="33">
        <v>289.10000000000002</v>
      </c>
      <c r="J12" s="33">
        <f t="shared" si="1"/>
        <v>289.87</v>
      </c>
      <c r="K12" s="33">
        <f t="shared" si="2"/>
        <v>290.64000000000004</v>
      </c>
      <c r="L12" s="33">
        <f t="shared" si="2"/>
        <v>291.41000000000003</v>
      </c>
      <c r="M12" s="33">
        <f t="shared" si="2"/>
        <v>292.18</v>
      </c>
      <c r="N12" s="33">
        <f t="shared" si="2"/>
        <v>292.95000000000005</v>
      </c>
      <c r="O12" s="33">
        <f t="shared" si="2"/>
        <v>293.72000000000003</v>
      </c>
      <c r="P12" s="33">
        <f t="shared" si="2"/>
        <v>294.49</v>
      </c>
      <c r="Q12" s="33">
        <f t="shared" si="2"/>
        <v>295.26</v>
      </c>
      <c r="R12" s="33">
        <f t="shared" si="2"/>
        <v>296.03000000000003</v>
      </c>
      <c r="S12" s="33">
        <f t="shared" si="2"/>
        <v>296.8</v>
      </c>
      <c r="T12" s="33">
        <f t="shared" si="2"/>
        <v>297.57</v>
      </c>
      <c r="U12" s="33">
        <f t="shared" si="2"/>
        <v>298.34000000000003</v>
      </c>
      <c r="V12" s="33">
        <f t="shared" si="2"/>
        <v>299.11</v>
      </c>
      <c r="W12" s="33">
        <f t="shared" si="2"/>
        <v>299.88</v>
      </c>
      <c r="X12" s="33">
        <f t="shared" si="2"/>
        <v>300.64999999999998</v>
      </c>
      <c r="Y12" s="33">
        <f t="shared" si="2"/>
        <v>301.42</v>
      </c>
      <c r="Z12" s="33">
        <f t="shared" si="2"/>
        <v>302.19</v>
      </c>
      <c r="AA12" s="33">
        <f t="shared" si="2"/>
        <v>302.95999999999998</v>
      </c>
      <c r="AB12" s="33">
        <f t="shared" si="2"/>
        <v>303.73</v>
      </c>
    </row>
    <row r="13" spans="1:28" x14ac:dyDescent="0.25">
      <c r="B13" s="14">
        <v>29</v>
      </c>
      <c r="C13" s="15">
        <f>VLOOKUP($B$2,平均給与!$C$4:$S$30,5+ROUNDUP((ROW()-3)/5,0),FALSE)</f>
        <v>351.5</v>
      </c>
      <c r="D13" s="19">
        <f t="shared" si="3"/>
        <v>282.86</v>
      </c>
      <c r="E13" s="19">
        <f t="shared" si="0"/>
        <v>162.86000000000001</v>
      </c>
      <c r="F13" s="17">
        <f t="shared" si="4"/>
        <v>0.57576186099130311</v>
      </c>
      <c r="G13" s="11">
        <f t="shared" si="5"/>
        <v>0.76999999999999891</v>
      </c>
      <c r="H13" s="18">
        <v>380</v>
      </c>
      <c r="I13" s="33">
        <v>304.5</v>
      </c>
      <c r="J13" s="33">
        <f t="shared" si="1"/>
        <v>305.27</v>
      </c>
      <c r="K13" s="33">
        <f t="shared" si="2"/>
        <v>306.04000000000002</v>
      </c>
      <c r="L13" s="33">
        <f t="shared" si="2"/>
        <v>306.81</v>
      </c>
      <c r="M13" s="33">
        <f t="shared" si="2"/>
        <v>307.58</v>
      </c>
      <c r="N13" s="33">
        <f t="shared" si="2"/>
        <v>308.35000000000002</v>
      </c>
      <c r="O13" s="33">
        <f t="shared" si="2"/>
        <v>309.12</v>
      </c>
      <c r="P13" s="33">
        <f t="shared" si="2"/>
        <v>309.89</v>
      </c>
      <c r="Q13" s="33">
        <f t="shared" si="2"/>
        <v>310.65999999999997</v>
      </c>
      <c r="R13" s="33">
        <f t="shared" si="2"/>
        <v>311.43</v>
      </c>
      <c r="S13" s="33">
        <f t="shared" si="2"/>
        <v>312.2</v>
      </c>
      <c r="T13" s="33">
        <f t="shared" si="2"/>
        <v>312.96999999999997</v>
      </c>
      <c r="U13" s="33">
        <f t="shared" si="2"/>
        <v>313.74</v>
      </c>
      <c r="V13" s="33">
        <f t="shared" si="2"/>
        <v>314.51</v>
      </c>
      <c r="W13" s="33">
        <f t="shared" si="2"/>
        <v>315.27999999999997</v>
      </c>
      <c r="X13" s="33">
        <f t="shared" si="2"/>
        <v>316.04999999999995</v>
      </c>
      <c r="Y13" s="33">
        <f t="shared" si="2"/>
        <v>316.82</v>
      </c>
      <c r="Z13" s="33">
        <f t="shared" si="2"/>
        <v>317.58999999999997</v>
      </c>
      <c r="AA13" s="33">
        <f t="shared" si="2"/>
        <v>318.35999999999996</v>
      </c>
      <c r="AB13" s="33">
        <f t="shared" si="2"/>
        <v>319.13</v>
      </c>
    </row>
    <row r="14" spans="1:28" x14ac:dyDescent="0.25">
      <c r="B14" s="14">
        <v>30</v>
      </c>
      <c r="C14" s="15">
        <f>VLOOKUP($B$2,平均給与!$C$4:$S$30,5+ROUNDUP((ROW()-3)/5,0),FALSE)</f>
        <v>397.4</v>
      </c>
      <c r="D14" s="20">
        <f t="shared" si="3"/>
        <v>317.58999999999997</v>
      </c>
      <c r="E14" s="20">
        <f t="shared" si="0"/>
        <v>197.58999999999997</v>
      </c>
      <c r="F14" s="17">
        <f t="shared" si="4"/>
        <v>0.62215434994804619</v>
      </c>
      <c r="G14" s="11">
        <f t="shared" si="5"/>
        <v>0.77000000000000168</v>
      </c>
      <c r="H14" s="18">
        <v>400</v>
      </c>
      <c r="I14" s="33">
        <v>319.89999999999998</v>
      </c>
      <c r="J14" s="33">
        <f t="shared" si="1"/>
        <v>320.66999999999996</v>
      </c>
      <c r="K14" s="33">
        <f t="shared" si="2"/>
        <v>321.44</v>
      </c>
      <c r="L14" s="33">
        <f t="shared" si="2"/>
        <v>322.20999999999998</v>
      </c>
      <c r="M14" s="33">
        <f t="shared" si="2"/>
        <v>322.97999999999996</v>
      </c>
      <c r="N14" s="33">
        <f t="shared" si="2"/>
        <v>323.75</v>
      </c>
      <c r="O14" s="33">
        <f t="shared" si="2"/>
        <v>324.52</v>
      </c>
      <c r="P14" s="33">
        <f t="shared" si="2"/>
        <v>325.28999999999996</v>
      </c>
      <c r="Q14" s="33">
        <f t="shared" si="2"/>
        <v>326.06</v>
      </c>
      <c r="R14" s="33">
        <f t="shared" si="2"/>
        <v>326.83</v>
      </c>
      <c r="S14" s="33">
        <f t="shared" si="2"/>
        <v>327.60000000000002</v>
      </c>
      <c r="T14" s="33">
        <f t="shared" si="2"/>
        <v>328.37</v>
      </c>
      <c r="U14" s="33">
        <f t="shared" si="2"/>
        <v>329.14</v>
      </c>
      <c r="V14" s="33">
        <f t="shared" si="2"/>
        <v>329.91</v>
      </c>
      <c r="W14" s="33">
        <f t="shared" si="2"/>
        <v>330.68</v>
      </c>
      <c r="X14" s="33">
        <f t="shared" si="2"/>
        <v>331.45</v>
      </c>
      <c r="Y14" s="33">
        <f t="shared" si="2"/>
        <v>332.22</v>
      </c>
      <c r="Z14" s="33">
        <f t="shared" si="2"/>
        <v>332.99</v>
      </c>
      <c r="AA14" s="33">
        <f t="shared" si="2"/>
        <v>333.76</v>
      </c>
      <c r="AB14" s="33">
        <f t="shared" si="2"/>
        <v>334.53000000000003</v>
      </c>
    </row>
    <row r="15" spans="1:28" x14ac:dyDescent="0.25">
      <c r="B15" s="14">
        <v>31</v>
      </c>
      <c r="C15" s="15">
        <f>VLOOKUP($B$2,平均給与!$C$4:$S$30,5+ROUNDUP((ROW()-3)/5,0),FALSE)</f>
        <v>397.4</v>
      </c>
      <c r="D15" s="20">
        <f t="shared" si="3"/>
        <v>317.58999999999997</v>
      </c>
      <c r="E15" s="20">
        <f t="shared" si="0"/>
        <v>197.58999999999997</v>
      </c>
      <c r="F15" s="17">
        <f t="shared" si="4"/>
        <v>0.62215434994804619</v>
      </c>
      <c r="G15" s="11">
        <f t="shared" si="5"/>
        <v>0.76999999999999891</v>
      </c>
      <c r="H15" s="18">
        <v>420</v>
      </c>
      <c r="I15" s="33">
        <v>335.3</v>
      </c>
      <c r="J15" s="33">
        <f t="shared" si="1"/>
        <v>336.07</v>
      </c>
      <c r="K15" s="33">
        <f t="shared" si="2"/>
        <v>336.84000000000003</v>
      </c>
      <c r="L15" s="33">
        <f t="shared" si="2"/>
        <v>337.61</v>
      </c>
      <c r="M15" s="33">
        <f t="shared" si="2"/>
        <v>338.38</v>
      </c>
      <c r="N15" s="33">
        <f t="shared" si="2"/>
        <v>339.15</v>
      </c>
      <c r="O15" s="33">
        <f t="shared" si="2"/>
        <v>339.92</v>
      </c>
      <c r="P15" s="33">
        <f t="shared" si="2"/>
        <v>340.69</v>
      </c>
      <c r="Q15" s="33">
        <f t="shared" si="2"/>
        <v>341.46</v>
      </c>
      <c r="R15" s="33">
        <f t="shared" si="2"/>
        <v>342.23</v>
      </c>
      <c r="S15" s="33">
        <f t="shared" si="2"/>
        <v>343</v>
      </c>
      <c r="T15" s="33">
        <f t="shared" si="2"/>
        <v>343.77</v>
      </c>
      <c r="U15" s="33">
        <f t="shared" si="2"/>
        <v>344.54</v>
      </c>
      <c r="V15" s="33">
        <f t="shared" si="2"/>
        <v>345.31</v>
      </c>
      <c r="W15" s="33">
        <f t="shared" si="2"/>
        <v>346.08</v>
      </c>
      <c r="X15" s="33">
        <f t="shared" si="2"/>
        <v>346.85</v>
      </c>
      <c r="Y15" s="33">
        <f t="shared" si="2"/>
        <v>347.62</v>
      </c>
      <c r="Z15" s="33">
        <f t="shared" si="2"/>
        <v>348.39</v>
      </c>
      <c r="AA15" s="33">
        <f t="shared" si="2"/>
        <v>349.15999999999997</v>
      </c>
      <c r="AB15" s="33">
        <f t="shared" si="2"/>
        <v>349.93</v>
      </c>
    </row>
    <row r="16" spans="1:28" x14ac:dyDescent="0.25">
      <c r="B16" s="14">
        <v>32</v>
      </c>
      <c r="C16" s="15">
        <f>VLOOKUP($B$2,平均給与!$C$4:$S$30,5+ROUNDUP((ROW()-3)/5,0),FALSE)</f>
        <v>397.4</v>
      </c>
      <c r="D16" s="20">
        <f t="shared" si="3"/>
        <v>317.58999999999997</v>
      </c>
      <c r="E16" s="20">
        <f t="shared" si="0"/>
        <v>197.58999999999997</v>
      </c>
      <c r="F16" s="17">
        <f t="shared" si="4"/>
        <v>0.62215434994804619</v>
      </c>
      <c r="G16" s="11">
        <f t="shared" si="5"/>
        <v>0.74000000000000055</v>
      </c>
      <c r="H16" s="18">
        <v>440</v>
      </c>
      <c r="I16" s="33">
        <v>350.7</v>
      </c>
      <c r="J16" s="33">
        <f t="shared" si="1"/>
        <v>351.44</v>
      </c>
      <c r="K16" s="33">
        <f t="shared" si="2"/>
        <v>352.18</v>
      </c>
      <c r="L16" s="33">
        <f t="shared" si="2"/>
        <v>352.92</v>
      </c>
      <c r="M16" s="33">
        <f t="shared" si="2"/>
        <v>353.65999999999997</v>
      </c>
      <c r="N16" s="33">
        <f t="shared" si="2"/>
        <v>354.4</v>
      </c>
      <c r="O16" s="33">
        <f t="shared" si="2"/>
        <v>355.14</v>
      </c>
      <c r="P16" s="33">
        <f t="shared" si="2"/>
        <v>355.88</v>
      </c>
      <c r="Q16" s="33">
        <f t="shared" si="2"/>
        <v>356.62</v>
      </c>
      <c r="R16" s="33">
        <f t="shared" si="2"/>
        <v>357.36</v>
      </c>
      <c r="S16" s="33">
        <f t="shared" si="2"/>
        <v>358.1</v>
      </c>
      <c r="T16" s="33">
        <f t="shared" si="2"/>
        <v>358.84</v>
      </c>
      <c r="U16" s="33">
        <f t="shared" si="2"/>
        <v>359.58</v>
      </c>
      <c r="V16" s="33">
        <f t="shared" si="2"/>
        <v>360.32</v>
      </c>
      <c r="W16" s="33">
        <f t="shared" si="2"/>
        <v>361.06</v>
      </c>
      <c r="X16" s="33">
        <f t="shared" si="2"/>
        <v>361.8</v>
      </c>
      <c r="Y16" s="33">
        <f t="shared" si="2"/>
        <v>362.54</v>
      </c>
      <c r="Z16" s="33">
        <f t="shared" si="2"/>
        <v>363.28</v>
      </c>
      <c r="AA16" s="33">
        <f t="shared" si="2"/>
        <v>364.02</v>
      </c>
      <c r="AB16" s="33">
        <f t="shared" si="2"/>
        <v>364.76</v>
      </c>
    </row>
    <row r="17" spans="2:28" x14ac:dyDescent="0.25">
      <c r="B17" s="14">
        <v>33</v>
      </c>
      <c r="C17" s="15">
        <f>VLOOKUP($B$2,平均給与!$C$4:$S$30,5+ROUNDUP((ROW()-3)/5,0),FALSE)</f>
        <v>397.4</v>
      </c>
      <c r="D17" s="20">
        <f t="shared" si="3"/>
        <v>317.58999999999997</v>
      </c>
      <c r="E17" s="20">
        <f t="shared" si="0"/>
        <v>197.58999999999997</v>
      </c>
      <c r="F17" s="17">
        <f t="shared" si="4"/>
        <v>0.62215434994804619</v>
      </c>
      <c r="G17" s="11">
        <f t="shared" si="5"/>
        <v>0.74000000000000055</v>
      </c>
      <c r="H17" s="18">
        <v>460</v>
      </c>
      <c r="I17" s="33">
        <v>365.5</v>
      </c>
      <c r="J17" s="33">
        <f t="shared" si="1"/>
        <v>366.24</v>
      </c>
      <c r="K17" s="33">
        <f t="shared" si="2"/>
        <v>366.98</v>
      </c>
      <c r="L17" s="33">
        <f t="shared" si="2"/>
        <v>367.72</v>
      </c>
      <c r="M17" s="33">
        <f t="shared" si="2"/>
        <v>368.46</v>
      </c>
      <c r="N17" s="33">
        <f t="shared" si="2"/>
        <v>369.2</v>
      </c>
      <c r="O17" s="33">
        <f t="shared" si="2"/>
        <v>369.94</v>
      </c>
      <c r="P17" s="33">
        <f t="shared" si="2"/>
        <v>370.68</v>
      </c>
      <c r="Q17" s="33">
        <f t="shared" si="2"/>
        <v>371.42</v>
      </c>
      <c r="R17" s="33">
        <f t="shared" si="2"/>
        <v>372.16</v>
      </c>
      <c r="S17" s="33">
        <f t="shared" si="2"/>
        <v>372.9</v>
      </c>
      <c r="T17" s="33">
        <f t="shared" si="2"/>
        <v>373.64</v>
      </c>
      <c r="U17" s="33">
        <f t="shared" si="2"/>
        <v>374.38</v>
      </c>
      <c r="V17" s="33">
        <f t="shared" si="2"/>
        <v>375.12</v>
      </c>
      <c r="W17" s="33">
        <f t="shared" si="2"/>
        <v>375.86</v>
      </c>
      <c r="X17" s="33">
        <f t="shared" si="2"/>
        <v>376.6</v>
      </c>
      <c r="Y17" s="33">
        <f t="shared" si="2"/>
        <v>377.34000000000003</v>
      </c>
      <c r="Z17" s="33">
        <f t="shared" si="2"/>
        <v>378.08</v>
      </c>
      <c r="AA17" s="33">
        <f t="shared" si="2"/>
        <v>378.82</v>
      </c>
      <c r="AB17" s="33">
        <f t="shared" si="2"/>
        <v>379.56</v>
      </c>
    </row>
    <row r="18" spans="2:28" x14ac:dyDescent="0.25">
      <c r="B18" s="14">
        <v>34</v>
      </c>
      <c r="C18" s="15">
        <f>VLOOKUP($B$2,平均給与!$C$4:$S$30,5+ROUNDUP((ROW()-3)/5,0),FALSE)</f>
        <v>397.4</v>
      </c>
      <c r="D18" s="20">
        <f t="shared" si="3"/>
        <v>317.58999999999997</v>
      </c>
      <c r="E18" s="20">
        <f t="shared" si="0"/>
        <v>197.58999999999997</v>
      </c>
      <c r="F18" s="17">
        <f t="shared" si="4"/>
        <v>0.62215434994804619</v>
      </c>
      <c r="G18" s="11">
        <f t="shared" si="5"/>
        <v>0.74000000000000055</v>
      </c>
      <c r="H18" s="18">
        <v>480</v>
      </c>
      <c r="I18" s="33">
        <v>380.3</v>
      </c>
      <c r="J18" s="33">
        <f t="shared" si="1"/>
        <v>381.04</v>
      </c>
      <c r="K18" s="33">
        <f t="shared" si="2"/>
        <v>381.78000000000003</v>
      </c>
      <c r="L18" s="33">
        <f t="shared" si="2"/>
        <v>382.52000000000004</v>
      </c>
      <c r="M18" s="33">
        <f t="shared" si="2"/>
        <v>383.26</v>
      </c>
      <c r="N18" s="33">
        <f t="shared" ref="N18:AB43" si="6">$I18+$G18*N$3</f>
        <v>384</v>
      </c>
      <c r="O18" s="33">
        <f t="shared" si="6"/>
        <v>384.74</v>
      </c>
      <c r="P18" s="33">
        <f t="shared" si="6"/>
        <v>385.48</v>
      </c>
      <c r="Q18" s="33">
        <f t="shared" si="6"/>
        <v>386.22</v>
      </c>
      <c r="R18" s="33">
        <f t="shared" si="6"/>
        <v>386.96000000000004</v>
      </c>
      <c r="S18" s="33">
        <f t="shared" si="6"/>
        <v>387.70000000000005</v>
      </c>
      <c r="T18" s="33">
        <f t="shared" si="6"/>
        <v>388.44</v>
      </c>
      <c r="U18" s="33">
        <f t="shared" si="6"/>
        <v>389.18</v>
      </c>
      <c r="V18" s="33">
        <f t="shared" si="6"/>
        <v>389.92</v>
      </c>
      <c r="W18" s="33">
        <f t="shared" si="6"/>
        <v>390.66</v>
      </c>
      <c r="X18" s="33">
        <f t="shared" si="6"/>
        <v>391.40000000000003</v>
      </c>
      <c r="Y18" s="33">
        <f t="shared" si="6"/>
        <v>392.14000000000004</v>
      </c>
      <c r="Z18" s="33">
        <f t="shared" si="6"/>
        <v>392.88</v>
      </c>
      <c r="AA18" s="33">
        <f t="shared" si="6"/>
        <v>393.62</v>
      </c>
      <c r="AB18" s="33">
        <f t="shared" si="6"/>
        <v>394.36</v>
      </c>
    </row>
    <row r="19" spans="2:28" x14ac:dyDescent="0.25">
      <c r="B19" s="14">
        <v>35</v>
      </c>
      <c r="C19" s="15">
        <f>VLOOKUP($B$2,平均給与!$C$4:$S$30,5+ROUNDUP((ROW()-3)/5,0),FALSE)</f>
        <v>432.3</v>
      </c>
      <c r="D19" s="21">
        <f t="shared" si="3"/>
        <v>344.54</v>
      </c>
      <c r="E19" s="21">
        <f t="shared" si="0"/>
        <v>224.54000000000002</v>
      </c>
      <c r="F19" s="17">
        <f t="shared" si="4"/>
        <v>0.65170952574447094</v>
      </c>
      <c r="G19" s="11">
        <f t="shared" si="5"/>
        <v>0.73999999999999777</v>
      </c>
      <c r="H19" s="18">
        <v>500</v>
      </c>
      <c r="I19" s="33">
        <v>395.1</v>
      </c>
      <c r="J19" s="33">
        <f t="shared" si="1"/>
        <v>395.84000000000003</v>
      </c>
      <c r="K19" s="33">
        <f t="shared" ref="K19:Y33" si="7">$I19+$G19*K$3</f>
        <v>396.58000000000004</v>
      </c>
      <c r="L19" s="33">
        <f t="shared" si="7"/>
        <v>397.32</v>
      </c>
      <c r="M19" s="33">
        <f t="shared" si="7"/>
        <v>398.06</v>
      </c>
      <c r="N19" s="33">
        <f t="shared" si="7"/>
        <v>398.8</v>
      </c>
      <c r="O19" s="33">
        <f t="shared" si="7"/>
        <v>399.54</v>
      </c>
      <c r="P19" s="33">
        <f t="shared" si="7"/>
        <v>400.28000000000003</v>
      </c>
      <c r="Q19" s="33">
        <f t="shared" si="7"/>
        <v>401.02</v>
      </c>
      <c r="R19" s="33">
        <f t="shared" si="7"/>
        <v>401.76</v>
      </c>
      <c r="S19" s="33">
        <f t="shared" si="7"/>
        <v>402.5</v>
      </c>
      <c r="T19" s="33">
        <f t="shared" si="7"/>
        <v>403.24</v>
      </c>
      <c r="U19" s="33">
        <f t="shared" si="7"/>
        <v>403.98</v>
      </c>
      <c r="V19" s="33">
        <f t="shared" si="7"/>
        <v>404.71999999999997</v>
      </c>
      <c r="W19" s="33">
        <f t="shared" si="7"/>
        <v>405.46</v>
      </c>
      <c r="X19" s="33">
        <f t="shared" si="7"/>
        <v>406.2</v>
      </c>
      <c r="Y19" s="33">
        <f t="shared" si="7"/>
        <v>406.94</v>
      </c>
      <c r="Z19" s="33">
        <f t="shared" si="6"/>
        <v>407.68</v>
      </c>
      <c r="AA19" s="33">
        <f t="shared" si="6"/>
        <v>408.41999999999996</v>
      </c>
      <c r="AB19" s="33">
        <f t="shared" si="6"/>
        <v>409.15999999999997</v>
      </c>
    </row>
    <row r="20" spans="2:28" x14ac:dyDescent="0.25">
      <c r="B20" s="14">
        <v>36</v>
      </c>
      <c r="C20" s="15">
        <f>VLOOKUP($B$2,平均給与!$C$4:$S$30,5+ROUNDUP((ROW()-3)/5,0),FALSE)</f>
        <v>432.3</v>
      </c>
      <c r="D20" s="21">
        <f t="shared" si="3"/>
        <v>344.54</v>
      </c>
      <c r="E20" s="21">
        <f t="shared" si="0"/>
        <v>224.54000000000002</v>
      </c>
      <c r="F20" s="17">
        <f t="shared" si="4"/>
        <v>0.65170952574447094</v>
      </c>
      <c r="G20" s="11">
        <f t="shared" si="5"/>
        <v>0.73500000000000232</v>
      </c>
      <c r="H20" s="18">
        <v>520</v>
      </c>
      <c r="I20" s="33">
        <v>409.9</v>
      </c>
      <c r="J20" s="33">
        <f t="shared" si="1"/>
        <v>410.63499999999999</v>
      </c>
      <c r="K20" s="33">
        <f t="shared" si="7"/>
        <v>411.37</v>
      </c>
      <c r="L20" s="33">
        <f t="shared" si="7"/>
        <v>412.10499999999996</v>
      </c>
      <c r="M20" s="33">
        <f t="shared" si="7"/>
        <v>412.84</v>
      </c>
      <c r="N20" s="33">
        <f t="shared" si="7"/>
        <v>413.57499999999999</v>
      </c>
      <c r="O20" s="33">
        <f t="shared" si="7"/>
        <v>414.31</v>
      </c>
      <c r="P20" s="33">
        <f t="shared" si="7"/>
        <v>415.04500000000002</v>
      </c>
      <c r="Q20" s="33">
        <f t="shared" si="7"/>
        <v>415.78</v>
      </c>
      <c r="R20" s="33">
        <f t="shared" si="7"/>
        <v>416.51499999999999</v>
      </c>
      <c r="S20" s="33">
        <f t="shared" si="7"/>
        <v>417.25</v>
      </c>
      <c r="T20" s="33">
        <f t="shared" si="7"/>
        <v>417.98500000000001</v>
      </c>
      <c r="U20" s="33">
        <f t="shared" si="7"/>
        <v>418.72</v>
      </c>
      <c r="V20" s="33">
        <f t="shared" si="7"/>
        <v>419.45499999999998</v>
      </c>
      <c r="W20" s="33">
        <f t="shared" si="7"/>
        <v>420.19</v>
      </c>
      <c r="X20" s="33">
        <f t="shared" si="7"/>
        <v>420.92500000000001</v>
      </c>
      <c r="Y20" s="33">
        <f t="shared" si="7"/>
        <v>421.66</v>
      </c>
      <c r="Z20" s="33">
        <f t="shared" si="6"/>
        <v>422.39500000000004</v>
      </c>
      <c r="AA20" s="33">
        <f t="shared" si="6"/>
        <v>423.13</v>
      </c>
      <c r="AB20" s="33">
        <f t="shared" si="6"/>
        <v>423.86500000000001</v>
      </c>
    </row>
    <row r="21" spans="2:28" x14ac:dyDescent="0.25">
      <c r="B21" s="14">
        <v>37</v>
      </c>
      <c r="C21" s="15">
        <f>VLOOKUP($B$2,平均給与!$C$4:$S$30,5+ROUNDUP((ROW()-3)/5,0),FALSE)</f>
        <v>432.3</v>
      </c>
      <c r="D21" s="21">
        <f t="shared" si="3"/>
        <v>344.54</v>
      </c>
      <c r="E21" s="21">
        <f t="shared" si="0"/>
        <v>224.54000000000002</v>
      </c>
      <c r="F21" s="17">
        <f t="shared" si="4"/>
        <v>0.65170952574447094</v>
      </c>
      <c r="G21" s="11">
        <f t="shared" si="5"/>
        <v>0.73999999999999777</v>
      </c>
      <c r="H21" s="18">
        <v>540</v>
      </c>
      <c r="I21" s="33">
        <v>424.6</v>
      </c>
      <c r="J21" s="33">
        <f t="shared" si="1"/>
        <v>425.34000000000003</v>
      </c>
      <c r="K21" s="33">
        <f t="shared" si="7"/>
        <v>426.08000000000004</v>
      </c>
      <c r="L21" s="33">
        <f>$I21+$G21*L$3</f>
        <v>426.82</v>
      </c>
      <c r="M21" s="33">
        <f t="shared" si="7"/>
        <v>427.56</v>
      </c>
      <c r="N21" s="33">
        <f t="shared" si="7"/>
        <v>428.3</v>
      </c>
      <c r="O21" s="33">
        <f t="shared" si="7"/>
        <v>429.04</v>
      </c>
      <c r="P21" s="33">
        <f t="shared" si="7"/>
        <v>429.78000000000003</v>
      </c>
      <c r="Q21" s="33">
        <f t="shared" si="7"/>
        <v>430.52</v>
      </c>
      <c r="R21" s="33">
        <f t="shared" si="7"/>
        <v>431.26</v>
      </c>
      <c r="S21" s="33">
        <f t="shared" si="7"/>
        <v>432</v>
      </c>
      <c r="T21" s="33">
        <f t="shared" si="7"/>
        <v>432.74</v>
      </c>
      <c r="U21" s="33">
        <f t="shared" si="7"/>
        <v>433.48</v>
      </c>
      <c r="V21" s="33">
        <f t="shared" si="7"/>
        <v>434.21999999999997</v>
      </c>
      <c r="W21" s="33">
        <f t="shared" si="7"/>
        <v>434.96</v>
      </c>
      <c r="X21" s="33">
        <f t="shared" si="7"/>
        <v>435.7</v>
      </c>
      <c r="Y21" s="33">
        <f t="shared" si="7"/>
        <v>436.44</v>
      </c>
      <c r="Z21" s="33">
        <f t="shared" si="6"/>
        <v>437.18</v>
      </c>
      <c r="AA21" s="33">
        <f t="shared" si="6"/>
        <v>437.91999999999996</v>
      </c>
      <c r="AB21" s="33">
        <f t="shared" si="6"/>
        <v>438.65999999999997</v>
      </c>
    </row>
    <row r="22" spans="2:28" x14ac:dyDescent="0.25">
      <c r="B22" s="14">
        <v>38</v>
      </c>
      <c r="C22" s="15">
        <f>VLOOKUP($B$2,平均給与!$C$4:$S$30,5+ROUNDUP((ROW()-3)/5,0),FALSE)</f>
        <v>432.3</v>
      </c>
      <c r="D22" s="21">
        <f t="shared" si="3"/>
        <v>344.54</v>
      </c>
      <c r="E22" s="21">
        <f t="shared" si="0"/>
        <v>224.54000000000002</v>
      </c>
      <c r="F22" s="17">
        <f t="shared" si="4"/>
        <v>0.65170952574447094</v>
      </c>
      <c r="G22" s="11">
        <f t="shared" si="5"/>
        <v>0.74000000000000055</v>
      </c>
      <c r="H22" s="18">
        <v>560</v>
      </c>
      <c r="I22" s="33">
        <v>439.4</v>
      </c>
      <c r="J22" s="33">
        <f t="shared" si="1"/>
        <v>440.14</v>
      </c>
      <c r="K22" s="33">
        <f t="shared" si="7"/>
        <v>440.88</v>
      </c>
      <c r="L22" s="33">
        <f t="shared" si="7"/>
        <v>441.62</v>
      </c>
      <c r="M22" s="33">
        <f t="shared" si="7"/>
        <v>442.35999999999996</v>
      </c>
      <c r="N22" s="33">
        <f t="shared" si="7"/>
        <v>443.09999999999997</v>
      </c>
      <c r="O22" s="33">
        <f t="shared" si="7"/>
        <v>443.84</v>
      </c>
      <c r="P22" s="33">
        <f t="shared" si="7"/>
        <v>444.58</v>
      </c>
      <c r="Q22" s="33">
        <f t="shared" si="7"/>
        <v>445.32</v>
      </c>
      <c r="R22" s="33">
        <f t="shared" si="7"/>
        <v>446.06</v>
      </c>
      <c r="S22" s="33">
        <f t="shared" si="7"/>
        <v>446.79999999999995</v>
      </c>
      <c r="T22" s="33">
        <f t="shared" si="7"/>
        <v>447.53999999999996</v>
      </c>
      <c r="U22" s="33">
        <f t="shared" si="7"/>
        <v>448.28</v>
      </c>
      <c r="V22" s="33">
        <f t="shared" si="7"/>
        <v>449.02</v>
      </c>
      <c r="W22" s="33">
        <f t="shared" si="7"/>
        <v>449.76</v>
      </c>
      <c r="X22" s="33">
        <f t="shared" si="7"/>
        <v>450.5</v>
      </c>
      <c r="Y22" s="33">
        <f t="shared" si="7"/>
        <v>451.24</v>
      </c>
      <c r="Z22" s="33">
        <f t="shared" si="6"/>
        <v>451.97999999999996</v>
      </c>
      <c r="AA22" s="33">
        <f t="shared" si="6"/>
        <v>452.71999999999997</v>
      </c>
      <c r="AB22" s="33">
        <f t="shared" si="6"/>
        <v>453.46</v>
      </c>
    </row>
    <row r="23" spans="2:28" x14ac:dyDescent="0.25">
      <c r="B23" s="14">
        <v>39</v>
      </c>
      <c r="C23" s="15">
        <f>VLOOKUP($B$2,平均給与!$C$4:$S$30,5+ROUNDUP((ROW()-3)/5,0),FALSE)</f>
        <v>432.3</v>
      </c>
      <c r="D23" s="21">
        <f t="shared" si="3"/>
        <v>344.54</v>
      </c>
      <c r="E23" s="21">
        <f t="shared" si="0"/>
        <v>224.54000000000002</v>
      </c>
      <c r="F23" s="17">
        <f t="shared" si="4"/>
        <v>0.65170952574447094</v>
      </c>
      <c r="G23" s="11">
        <f t="shared" si="5"/>
        <v>0.72499999999999998</v>
      </c>
      <c r="H23" s="18">
        <v>580</v>
      </c>
      <c r="I23" s="33">
        <v>454.2</v>
      </c>
      <c r="J23" s="33">
        <f t="shared" si="1"/>
        <v>454.92500000000001</v>
      </c>
      <c r="K23" s="33">
        <f t="shared" si="7"/>
        <v>455.65</v>
      </c>
      <c r="L23" s="33">
        <f t="shared" si="7"/>
        <v>456.375</v>
      </c>
      <c r="M23" s="33">
        <f t="shared" si="7"/>
        <v>457.09999999999997</v>
      </c>
      <c r="N23" s="33">
        <f t="shared" si="7"/>
        <v>457.82499999999999</v>
      </c>
      <c r="O23" s="33">
        <f t="shared" si="7"/>
        <v>458.55</v>
      </c>
      <c r="P23" s="33">
        <f t="shared" si="7"/>
        <v>459.27499999999998</v>
      </c>
      <c r="Q23" s="33">
        <f t="shared" si="7"/>
        <v>460</v>
      </c>
      <c r="R23" s="33">
        <f t="shared" si="7"/>
        <v>460.72499999999997</v>
      </c>
      <c r="S23" s="33">
        <f t="shared" si="7"/>
        <v>461.45</v>
      </c>
      <c r="T23" s="33">
        <f t="shared" si="7"/>
        <v>462.17500000000001</v>
      </c>
      <c r="U23" s="33">
        <f t="shared" si="7"/>
        <v>462.9</v>
      </c>
      <c r="V23" s="33">
        <f t="shared" si="7"/>
        <v>463.625</v>
      </c>
      <c r="W23" s="33">
        <f t="shared" si="7"/>
        <v>464.34999999999997</v>
      </c>
      <c r="X23" s="33">
        <f t="shared" si="7"/>
        <v>465.07499999999999</v>
      </c>
      <c r="Y23" s="33">
        <f t="shared" si="7"/>
        <v>465.8</v>
      </c>
      <c r="Z23" s="33">
        <f t="shared" si="6"/>
        <v>466.52499999999998</v>
      </c>
      <c r="AA23" s="33">
        <f t="shared" si="6"/>
        <v>467.25</v>
      </c>
      <c r="AB23" s="33">
        <f t="shared" si="6"/>
        <v>467.97499999999997</v>
      </c>
    </row>
    <row r="24" spans="2:28" x14ac:dyDescent="0.25">
      <c r="B24" s="14">
        <v>40</v>
      </c>
      <c r="C24" s="15">
        <f>VLOOKUP($B$2,平均給与!$C$4:$S$30,5+ROUNDUP((ROW()-3)/5,0),FALSE)</f>
        <v>461</v>
      </c>
      <c r="D24" s="22">
        <f t="shared" si="3"/>
        <v>366.24</v>
      </c>
      <c r="E24" s="22">
        <f t="shared" si="0"/>
        <v>246.24</v>
      </c>
      <c r="F24" s="17">
        <f t="shared" si="4"/>
        <v>0.67234600262123201</v>
      </c>
      <c r="G24" s="11">
        <f t="shared" si="5"/>
        <v>0.67500000000000004</v>
      </c>
      <c r="H24" s="18">
        <v>600</v>
      </c>
      <c r="I24" s="33">
        <v>468.7</v>
      </c>
      <c r="J24" s="33">
        <f t="shared" si="1"/>
        <v>469.375</v>
      </c>
      <c r="K24" s="33">
        <f t="shared" si="7"/>
        <v>470.05</v>
      </c>
      <c r="L24" s="33">
        <f t="shared" si="7"/>
        <v>470.72499999999997</v>
      </c>
      <c r="M24" s="33">
        <f t="shared" si="7"/>
        <v>471.4</v>
      </c>
      <c r="N24" s="33">
        <f t="shared" si="7"/>
        <v>472.07499999999999</v>
      </c>
      <c r="O24" s="33">
        <f t="shared" si="7"/>
        <v>472.75</v>
      </c>
      <c r="P24" s="33">
        <f t="shared" si="7"/>
        <v>473.42500000000001</v>
      </c>
      <c r="Q24" s="33">
        <f t="shared" si="7"/>
        <v>474.09999999999997</v>
      </c>
      <c r="R24" s="33">
        <f t="shared" si="7"/>
        <v>474.77499999999998</v>
      </c>
      <c r="S24" s="33">
        <f t="shared" si="7"/>
        <v>475.45</v>
      </c>
      <c r="T24" s="33">
        <f t="shared" si="7"/>
        <v>476.125</v>
      </c>
      <c r="U24" s="33">
        <f t="shared" si="7"/>
        <v>476.8</v>
      </c>
      <c r="V24" s="33">
        <f t="shared" si="7"/>
        <v>477.47499999999997</v>
      </c>
      <c r="W24" s="33">
        <f t="shared" si="7"/>
        <v>478.15</v>
      </c>
      <c r="X24" s="33">
        <f t="shared" si="7"/>
        <v>478.82499999999999</v>
      </c>
      <c r="Y24" s="33">
        <f t="shared" si="7"/>
        <v>479.5</v>
      </c>
      <c r="Z24" s="33">
        <f t="shared" si="6"/>
        <v>480.17500000000001</v>
      </c>
      <c r="AA24" s="33">
        <f t="shared" si="6"/>
        <v>480.84999999999997</v>
      </c>
      <c r="AB24" s="33">
        <f t="shared" si="6"/>
        <v>481.52499999999998</v>
      </c>
    </row>
    <row r="25" spans="2:28" x14ac:dyDescent="0.25">
      <c r="B25" s="14">
        <v>41</v>
      </c>
      <c r="C25" s="15">
        <f>VLOOKUP($B$2,平均給与!$C$4:$S$30,5+ROUNDUP((ROW()-3)/5,0),FALSE)</f>
        <v>461</v>
      </c>
      <c r="D25" s="22">
        <f t="shared" si="3"/>
        <v>366.24</v>
      </c>
      <c r="E25" s="22">
        <f t="shared" si="0"/>
        <v>246.24</v>
      </c>
      <c r="F25" s="17">
        <f t="shared" si="4"/>
        <v>0.67234600262123201</v>
      </c>
      <c r="G25" s="11">
        <f t="shared" si="5"/>
        <v>0.68000000000000116</v>
      </c>
      <c r="H25" s="18">
        <v>620</v>
      </c>
      <c r="I25" s="33">
        <v>482.2</v>
      </c>
      <c r="J25" s="33">
        <f t="shared" si="1"/>
        <v>482.88</v>
      </c>
      <c r="K25" s="33">
        <f t="shared" si="7"/>
        <v>483.56</v>
      </c>
      <c r="L25" s="33">
        <f t="shared" si="7"/>
        <v>484.24</v>
      </c>
      <c r="M25" s="33">
        <f t="shared" si="7"/>
        <v>484.92</v>
      </c>
      <c r="N25" s="33">
        <f t="shared" si="7"/>
        <v>485.6</v>
      </c>
      <c r="O25" s="33">
        <f t="shared" si="7"/>
        <v>486.28</v>
      </c>
      <c r="P25" s="33">
        <f t="shared" si="7"/>
        <v>486.96</v>
      </c>
      <c r="Q25" s="33">
        <f t="shared" si="7"/>
        <v>487.64</v>
      </c>
      <c r="R25" s="33">
        <f t="shared" si="7"/>
        <v>488.32</v>
      </c>
      <c r="S25" s="33">
        <f t="shared" si="7"/>
        <v>489</v>
      </c>
      <c r="T25" s="33">
        <f t="shared" si="7"/>
        <v>489.68</v>
      </c>
      <c r="U25" s="33">
        <f t="shared" si="7"/>
        <v>490.36</v>
      </c>
      <c r="V25" s="33">
        <f t="shared" si="7"/>
        <v>491.04</v>
      </c>
      <c r="W25" s="33">
        <f t="shared" si="7"/>
        <v>491.72</v>
      </c>
      <c r="X25" s="33">
        <f t="shared" si="7"/>
        <v>492.4</v>
      </c>
      <c r="Y25" s="33">
        <f t="shared" si="7"/>
        <v>493.08</v>
      </c>
      <c r="Z25" s="33">
        <f t="shared" si="6"/>
        <v>493.76</v>
      </c>
      <c r="AA25" s="33">
        <f t="shared" si="6"/>
        <v>494.44</v>
      </c>
      <c r="AB25" s="33">
        <f t="shared" si="6"/>
        <v>495.12</v>
      </c>
    </row>
    <row r="26" spans="2:28" x14ac:dyDescent="0.25">
      <c r="B26" s="14">
        <v>42</v>
      </c>
      <c r="C26" s="15">
        <f>VLOOKUP($B$2,平均給与!$C$4:$S$30,5+ROUNDUP((ROW()-3)/5,0),FALSE)</f>
        <v>461</v>
      </c>
      <c r="D26" s="22">
        <f t="shared" si="3"/>
        <v>366.24</v>
      </c>
      <c r="E26" s="22">
        <f t="shared" si="0"/>
        <v>246.24</v>
      </c>
      <c r="F26" s="17">
        <f t="shared" si="4"/>
        <v>0.67234600262123201</v>
      </c>
      <c r="G26" s="11">
        <f t="shared" si="5"/>
        <v>0.67999999999999827</v>
      </c>
      <c r="H26" s="18">
        <v>640</v>
      </c>
      <c r="I26" s="33">
        <v>495.8</v>
      </c>
      <c r="J26" s="33">
        <f t="shared" si="1"/>
        <v>496.48</v>
      </c>
      <c r="K26" s="33">
        <f t="shared" si="7"/>
        <v>497.16</v>
      </c>
      <c r="L26" s="33">
        <f t="shared" si="7"/>
        <v>497.84000000000003</v>
      </c>
      <c r="M26" s="33">
        <f t="shared" si="7"/>
        <v>498.52</v>
      </c>
      <c r="N26" s="33">
        <f t="shared" si="7"/>
        <v>499.2</v>
      </c>
      <c r="O26" s="33">
        <f t="shared" si="7"/>
        <v>499.88</v>
      </c>
      <c r="P26" s="33">
        <f t="shared" si="7"/>
        <v>500.56</v>
      </c>
      <c r="Q26" s="33">
        <f t="shared" si="7"/>
        <v>501.24</v>
      </c>
      <c r="R26" s="33">
        <f t="shared" si="7"/>
        <v>501.92</v>
      </c>
      <c r="S26" s="33">
        <f t="shared" si="7"/>
        <v>502.6</v>
      </c>
      <c r="T26" s="33">
        <f t="shared" si="7"/>
        <v>503.28</v>
      </c>
      <c r="U26" s="33">
        <f t="shared" si="7"/>
        <v>503.96</v>
      </c>
      <c r="V26" s="33">
        <f t="shared" si="7"/>
        <v>504.64</v>
      </c>
      <c r="W26" s="33">
        <f t="shared" si="7"/>
        <v>505.32</v>
      </c>
      <c r="X26" s="33">
        <f t="shared" si="7"/>
        <v>506</v>
      </c>
      <c r="Y26" s="33">
        <f t="shared" si="7"/>
        <v>506.68</v>
      </c>
      <c r="Z26" s="33">
        <f t="shared" si="6"/>
        <v>507.35999999999996</v>
      </c>
      <c r="AA26" s="33">
        <f t="shared" si="6"/>
        <v>508.03999999999996</v>
      </c>
      <c r="AB26" s="33">
        <f t="shared" si="6"/>
        <v>508.71999999999997</v>
      </c>
    </row>
    <row r="27" spans="2:28" x14ac:dyDescent="0.25">
      <c r="B27" s="14">
        <v>43</v>
      </c>
      <c r="C27" s="15">
        <f>VLOOKUP($B$2,平均給与!$C$4:$S$30,5+ROUNDUP((ROW()-3)/5,0),FALSE)</f>
        <v>461</v>
      </c>
      <c r="D27" s="22">
        <f t="shared" si="3"/>
        <v>366.24</v>
      </c>
      <c r="E27" s="22">
        <f t="shared" si="0"/>
        <v>246.24</v>
      </c>
      <c r="F27" s="17">
        <f t="shared" si="4"/>
        <v>0.67234600262123201</v>
      </c>
      <c r="G27" s="11">
        <f t="shared" si="5"/>
        <v>0.65500000000000114</v>
      </c>
      <c r="H27" s="18">
        <v>660</v>
      </c>
      <c r="I27" s="33">
        <v>509.4</v>
      </c>
      <c r="J27" s="33">
        <f t="shared" si="1"/>
        <v>510.05499999999995</v>
      </c>
      <c r="K27" s="33">
        <f t="shared" si="7"/>
        <v>510.71</v>
      </c>
      <c r="L27" s="33">
        <f t="shared" si="7"/>
        <v>511.36500000000001</v>
      </c>
      <c r="M27" s="33">
        <f t="shared" si="7"/>
        <v>512.02</v>
      </c>
      <c r="N27" s="33">
        <f t="shared" si="7"/>
        <v>512.67499999999995</v>
      </c>
      <c r="O27" s="33">
        <f t="shared" si="7"/>
        <v>513.32999999999993</v>
      </c>
      <c r="P27" s="33">
        <f t="shared" si="7"/>
        <v>513.98500000000001</v>
      </c>
      <c r="Q27" s="33">
        <f t="shared" si="7"/>
        <v>514.64</v>
      </c>
      <c r="R27" s="33">
        <f t="shared" si="7"/>
        <v>515.29499999999996</v>
      </c>
      <c r="S27" s="33">
        <f t="shared" si="7"/>
        <v>515.95000000000005</v>
      </c>
      <c r="T27" s="33">
        <f t="shared" si="7"/>
        <v>516.60500000000002</v>
      </c>
      <c r="U27" s="33">
        <f t="shared" si="7"/>
        <v>517.26</v>
      </c>
      <c r="V27" s="33">
        <f t="shared" si="7"/>
        <v>517.91499999999996</v>
      </c>
      <c r="W27" s="33">
        <f t="shared" si="7"/>
        <v>518.56999999999994</v>
      </c>
      <c r="X27" s="33">
        <f t="shared" si="7"/>
        <v>519.22500000000002</v>
      </c>
      <c r="Y27" s="33">
        <f t="shared" si="7"/>
        <v>519.88</v>
      </c>
      <c r="Z27" s="33">
        <f t="shared" si="6"/>
        <v>520.53499999999997</v>
      </c>
      <c r="AA27" s="33">
        <f t="shared" si="6"/>
        <v>521.19000000000005</v>
      </c>
      <c r="AB27" s="33">
        <f t="shared" si="6"/>
        <v>521.84500000000003</v>
      </c>
    </row>
    <row r="28" spans="2:28" x14ac:dyDescent="0.25">
      <c r="B28" s="14">
        <v>44</v>
      </c>
      <c r="C28" s="15">
        <f>VLOOKUP($B$2,平均給与!$C$4:$S$30,5+ROUNDUP((ROW()-3)/5,0),FALSE)</f>
        <v>461</v>
      </c>
      <c r="D28" s="22">
        <f t="shared" si="3"/>
        <v>366.24</v>
      </c>
      <c r="E28" s="22">
        <f t="shared" si="0"/>
        <v>246.24</v>
      </c>
      <c r="F28" s="17">
        <f t="shared" si="4"/>
        <v>0.67234600262123201</v>
      </c>
      <c r="G28" s="11">
        <f t="shared" si="5"/>
        <v>0.65</v>
      </c>
      <c r="H28" s="18">
        <v>680</v>
      </c>
      <c r="I28" s="33">
        <v>522.5</v>
      </c>
      <c r="J28" s="33">
        <f t="shared" si="1"/>
        <v>523.15</v>
      </c>
      <c r="K28" s="33">
        <f t="shared" si="7"/>
        <v>523.79999999999995</v>
      </c>
      <c r="L28" s="33">
        <f t="shared" si="7"/>
        <v>524.45000000000005</v>
      </c>
      <c r="M28" s="33">
        <f t="shared" si="7"/>
        <v>525.1</v>
      </c>
      <c r="N28" s="33">
        <f t="shared" si="7"/>
        <v>525.75</v>
      </c>
      <c r="O28" s="33">
        <f t="shared" si="7"/>
        <v>526.4</v>
      </c>
      <c r="P28" s="33">
        <f t="shared" si="7"/>
        <v>527.04999999999995</v>
      </c>
      <c r="Q28" s="33">
        <f t="shared" si="7"/>
        <v>527.70000000000005</v>
      </c>
      <c r="R28" s="33">
        <f t="shared" si="7"/>
        <v>528.35</v>
      </c>
      <c r="S28" s="33">
        <f t="shared" si="7"/>
        <v>529</v>
      </c>
      <c r="T28" s="33">
        <f t="shared" si="7"/>
        <v>529.65</v>
      </c>
      <c r="U28" s="33">
        <f t="shared" si="7"/>
        <v>530.29999999999995</v>
      </c>
      <c r="V28" s="33">
        <f t="shared" si="7"/>
        <v>530.95000000000005</v>
      </c>
      <c r="W28" s="33">
        <f t="shared" si="7"/>
        <v>531.6</v>
      </c>
      <c r="X28" s="33">
        <f t="shared" si="7"/>
        <v>532.25</v>
      </c>
      <c r="Y28" s="33">
        <f t="shared" si="7"/>
        <v>532.9</v>
      </c>
      <c r="Z28" s="33">
        <f t="shared" si="6"/>
        <v>533.54999999999995</v>
      </c>
      <c r="AA28" s="33">
        <f t="shared" si="6"/>
        <v>534.20000000000005</v>
      </c>
      <c r="AB28" s="33">
        <f t="shared" si="6"/>
        <v>534.85</v>
      </c>
    </row>
    <row r="29" spans="2:28" x14ac:dyDescent="0.25">
      <c r="B29" s="14">
        <v>45</v>
      </c>
      <c r="C29" s="15">
        <f>VLOOKUP($B$2,平均給与!$C$4:$S$30,5+ROUNDUP((ROW()-3)/5,0),FALSE)</f>
        <v>486.2</v>
      </c>
      <c r="D29" s="23">
        <f t="shared" si="3"/>
        <v>384.74</v>
      </c>
      <c r="E29" s="23">
        <f t="shared" si="0"/>
        <v>264.74</v>
      </c>
      <c r="F29" s="17">
        <f t="shared" si="4"/>
        <v>0.68810105525809639</v>
      </c>
      <c r="G29" s="11">
        <f t="shared" si="5"/>
        <v>0.65500000000000114</v>
      </c>
      <c r="H29" s="18">
        <v>700</v>
      </c>
      <c r="I29" s="33">
        <v>535.5</v>
      </c>
      <c r="J29" s="33">
        <f t="shared" si="1"/>
        <v>536.15499999999997</v>
      </c>
      <c r="K29" s="33">
        <f t="shared" si="7"/>
        <v>536.80999999999995</v>
      </c>
      <c r="L29" s="33">
        <f t="shared" si="7"/>
        <v>537.46500000000003</v>
      </c>
      <c r="M29" s="33">
        <f t="shared" si="7"/>
        <v>538.12</v>
      </c>
      <c r="N29" s="33">
        <f t="shared" si="7"/>
        <v>538.77499999999998</v>
      </c>
      <c r="O29" s="33">
        <f t="shared" si="7"/>
        <v>539.43000000000006</v>
      </c>
      <c r="P29" s="33">
        <f t="shared" si="7"/>
        <v>540.08500000000004</v>
      </c>
      <c r="Q29" s="33">
        <f t="shared" si="7"/>
        <v>540.74</v>
      </c>
      <c r="R29" s="33">
        <f t="shared" si="7"/>
        <v>541.39499999999998</v>
      </c>
      <c r="S29" s="33">
        <f t="shared" si="7"/>
        <v>542.04999999999995</v>
      </c>
      <c r="T29" s="33">
        <f t="shared" si="7"/>
        <v>542.70500000000004</v>
      </c>
      <c r="U29" s="33">
        <f t="shared" si="7"/>
        <v>543.36</v>
      </c>
      <c r="V29" s="33">
        <f t="shared" si="7"/>
        <v>544.01499999999999</v>
      </c>
      <c r="W29" s="33">
        <f t="shared" si="7"/>
        <v>544.67000000000007</v>
      </c>
      <c r="X29" s="33">
        <f t="shared" si="7"/>
        <v>545.32500000000005</v>
      </c>
      <c r="Y29" s="33">
        <f t="shared" si="7"/>
        <v>545.98</v>
      </c>
      <c r="Z29" s="33">
        <f t="shared" si="6"/>
        <v>546.63499999999999</v>
      </c>
      <c r="AA29" s="33">
        <f t="shared" si="6"/>
        <v>547.29</v>
      </c>
      <c r="AB29" s="33">
        <f t="shared" si="6"/>
        <v>547.94500000000005</v>
      </c>
    </row>
    <row r="30" spans="2:28" x14ac:dyDescent="0.25">
      <c r="B30" s="14">
        <v>46</v>
      </c>
      <c r="C30" s="15">
        <f>VLOOKUP($B$2,平均給与!$C$4:$S$30,5+ROUNDUP((ROW()-3)/5,0),FALSE)</f>
        <v>486.2</v>
      </c>
      <c r="D30" s="23">
        <f t="shared" si="3"/>
        <v>384.74</v>
      </c>
      <c r="E30" s="23">
        <f t="shared" si="0"/>
        <v>264.74</v>
      </c>
      <c r="F30" s="17">
        <f t="shared" si="4"/>
        <v>0.68810105525809639</v>
      </c>
      <c r="G30" s="11">
        <f t="shared" si="5"/>
        <v>0.65</v>
      </c>
      <c r="H30" s="18">
        <v>720</v>
      </c>
      <c r="I30" s="33">
        <v>548.6</v>
      </c>
      <c r="J30" s="33">
        <f t="shared" si="1"/>
        <v>549.25</v>
      </c>
      <c r="K30" s="33">
        <f t="shared" si="7"/>
        <v>549.9</v>
      </c>
      <c r="L30" s="33">
        <f t="shared" si="7"/>
        <v>550.55000000000007</v>
      </c>
      <c r="M30" s="33">
        <f t="shared" si="7"/>
        <v>551.20000000000005</v>
      </c>
      <c r="N30" s="33">
        <f t="shared" si="7"/>
        <v>551.85</v>
      </c>
      <c r="O30" s="33">
        <f t="shared" si="7"/>
        <v>552.5</v>
      </c>
      <c r="P30" s="33">
        <f t="shared" si="7"/>
        <v>553.15</v>
      </c>
      <c r="Q30" s="33">
        <f t="shared" si="7"/>
        <v>553.80000000000007</v>
      </c>
      <c r="R30" s="33">
        <f t="shared" si="7"/>
        <v>554.45000000000005</v>
      </c>
      <c r="S30" s="33">
        <f t="shared" si="7"/>
        <v>555.1</v>
      </c>
      <c r="T30" s="33">
        <f t="shared" si="7"/>
        <v>555.75</v>
      </c>
      <c r="U30" s="33">
        <f t="shared" si="7"/>
        <v>556.4</v>
      </c>
      <c r="V30" s="33">
        <f t="shared" si="7"/>
        <v>557.05000000000007</v>
      </c>
      <c r="W30" s="33">
        <f t="shared" si="7"/>
        <v>557.70000000000005</v>
      </c>
      <c r="X30" s="33">
        <f t="shared" si="7"/>
        <v>558.35</v>
      </c>
      <c r="Y30" s="33">
        <f t="shared" si="7"/>
        <v>559</v>
      </c>
      <c r="Z30" s="33">
        <f t="shared" si="6"/>
        <v>559.65</v>
      </c>
      <c r="AA30" s="33">
        <f t="shared" si="6"/>
        <v>560.30000000000007</v>
      </c>
      <c r="AB30" s="33">
        <f t="shared" si="6"/>
        <v>560.95000000000005</v>
      </c>
    </row>
    <row r="31" spans="2:28" x14ac:dyDescent="0.25">
      <c r="B31" s="14">
        <v>47</v>
      </c>
      <c r="C31" s="15">
        <f>VLOOKUP($B$2,平均給与!$C$4:$S$30,5+ROUNDUP((ROW()-3)/5,0),FALSE)</f>
        <v>486.2</v>
      </c>
      <c r="D31" s="23">
        <f t="shared" si="3"/>
        <v>384.74</v>
      </c>
      <c r="E31" s="23">
        <f t="shared" si="0"/>
        <v>264.74</v>
      </c>
      <c r="F31" s="17">
        <f t="shared" si="4"/>
        <v>0.68810105525809639</v>
      </c>
      <c r="G31" s="11">
        <f t="shared" si="5"/>
        <v>0.65500000000000114</v>
      </c>
      <c r="H31" s="18">
        <v>740</v>
      </c>
      <c r="I31" s="33">
        <v>561.6</v>
      </c>
      <c r="J31" s="33">
        <f t="shared" si="1"/>
        <v>562.255</v>
      </c>
      <c r="K31" s="33">
        <f t="shared" si="7"/>
        <v>562.91000000000008</v>
      </c>
      <c r="L31" s="33">
        <f t="shared" si="7"/>
        <v>563.56500000000005</v>
      </c>
      <c r="M31" s="33">
        <f t="shared" si="7"/>
        <v>564.22</v>
      </c>
      <c r="N31" s="33">
        <f t="shared" si="7"/>
        <v>564.875</v>
      </c>
      <c r="O31" s="33">
        <f t="shared" si="7"/>
        <v>565.53</v>
      </c>
      <c r="P31" s="33">
        <f t="shared" si="7"/>
        <v>566.18500000000006</v>
      </c>
      <c r="Q31" s="33">
        <f t="shared" si="7"/>
        <v>566.84</v>
      </c>
      <c r="R31" s="33">
        <f t="shared" si="7"/>
        <v>567.495</v>
      </c>
      <c r="S31" s="33">
        <f t="shared" si="7"/>
        <v>568.15000000000009</v>
      </c>
      <c r="T31" s="33">
        <f t="shared" si="7"/>
        <v>568.80500000000006</v>
      </c>
      <c r="U31" s="33">
        <f t="shared" si="7"/>
        <v>569.46</v>
      </c>
      <c r="V31" s="33">
        <f t="shared" si="7"/>
        <v>570.11500000000001</v>
      </c>
      <c r="W31" s="33">
        <f t="shared" si="7"/>
        <v>570.77</v>
      </c>
      <c r="X31" s="33">
        <f t="shared" si="7"/>
        <v>571.42500000000007</v>
      </c>
      <c r="Y31" s="33">
        <f t="shared" si="7"/>
        <v>572.08000000000004</v>
      </c>
      <c r="Z31" s="33">
        <f t="shared" si="6"/>
        <v>572.73500000000001</v>
      </c>
      <c r="AA31" s="33">
        <f t="shared" si="6"/>
        <v>573.3900000000001</v>
      </c>
      <c r="AB31" s="33">
        <f t="shared" si="6"/>
        <v>574.04500000000007</v>
      </c>
    </row>
    <row r="32" spans="2:28" x14ac:dyDescent="0.25">
      <c r="B32" s="14">
        <v>48</v>
      </c>
      <c r="C32" s="15">
        <f>VLOOKUP($B$2,平均給与!$C$4:$S$30,5+ROUNDUP((ROW()-3)/5,0),FALSE)</f>
        <v>486.2</v>
      </c>
      <c r="D32" s="23">
        <f t="shared" si="3"/>
        <v>384.74</v>
      </c>
      <c r="E32" s="23">
        <f t="shared" si="0"/>
        <v>264.74</v>
      </c>
      <c r="F32" s="17">
        <f t="shared" si="4"/>
        <v>0.68810105525809639</v>
      </c>
      <c r="G32" s="11">
        <f t="shared" si="5"/>
        <v>0.65</v>
      </c>
      <c r="H32" s="18">
        <v>760</v>
      </c>
      <c r="I32" s="33">
        <v>574.70000000000005</v>
      </c>
      <c r="J32" s="33">
        <f t="shared" si="1"/>
        <v>575.35</v>
      </c>
      <c r="K32" s="33">
        <f t="shared" si="7"/>
        <v>576</v>
      </c>
      <c r="L32" s="33">
        <f t="shared" si="7"/>
        <v>576.65000000000009</v>
      </c>
      <c r="M32" s="33">
        <f t="shared" si="7"/>
        <v>577.30000000000007</v>
      </c>
      <c r="N32" s="33">
        <f t="shared" si="7"/>
        <v>577.95000000000005</v>
      </c>
      <c r="O32" s="33">
        <f t="shared" si="7"/>
        <v>578.6</v>
      </c>
      <c r="P32" s="33">
        <f t="shared" si="7"/>
        <v>579.25</v>
      </c>
      <c r="Q32" s="33">
        <f t="shared" si="7"/>
        <v>579.90000000000009</v>
      </c>
      <c r="R32" s="33">
        <f t="shared" si="7"/>
        <v>580.55000000000007</v>
      </c>
      <c r="S32" s="33">
        <f t="shared" si="7"/>
        <v>581.20000000000005</v>
      </c>
      <c r="T32" s="33">
        <f t="shared" si="7"/>
        <v>581.85</v>
      </c>
      <c r="U32" s="33">
        <f t="shared" si="7"/>
        <v>582.5</v>
      </c>
      <c r="V32" s="33">
        <f t="shared" si="7"/>
        <v>583.15000000000009</v>
      </c>
      <c r="W32" s="33">
        <f t="shared" si="7"/>
        <v>583.80000000000007</v>
      </c>
      <c r="X32" s="33">
        <f t="shared" si="7"/>
        <v>584.45000000000005</v>
      </c>
      <c r="Y32" s="33">
        <f t="shared" si="7"/>
        <v>585.1</v>
      </c>
      <c r="Z32" s="33">
        <f t="shared" si="6"/>
        <v>585.75</v>
      </c>
      <c r="AA32" s="33">
        <f t="shared" si="6"/>
        <v>586.40000000000009</v>
      </c>
      <c r="AB32" s="33">
        <f t="shared" si="6"/>
        <v>587.05000000000007</v>
      </c>
    </row>
    <row r="33" spans="2:28" x14ac:dyDescent="0.25">
      <c r="B33" s="14">
        <v>49</v>
      </c>
      <c r="C33" s="15">
        <f>VLOOKUP($B$2,平均給与!$C$4:$S$30,5+ROUNDUP((ROW()-3)/5,0),FALSE)</f>
        <v>486.2</v>
      </c>
      <c r="D33" s="23">
        <f t="shared" si="3"/>
        <v>384.74</v>
      </c>
      <c r="E33" s="23">
        <f t="shared" si="0"/>
        <v>264.74</v>
      </c>
      <c r="F33" s="17">
        <f t="shared" si="4"/>
        <v>0.68810105525809639</v>
      </c>
      <c r="G33" s="11">
        <f t="shared" si="5"/>
        <v>0.65499999999999547</v>
      </c>
      <c r="H33" s="18">
        <v>780</v>
      </c>
      <c r="I33" s="33">
        <v>587.70000000000005</v>
      </c>
      <c r="J33" s="33">
        <f t="shared" si="1"/>
        <v>588.35500000000002</v>
      </c>
      <c r="K33" s="33">
        <f t="shared" si="7"/>
        <v>589.01</v>
      </c>
      <c r="L33" s="33">
        <f t="shared" si="7"/>
        <v>589.66500000000008</v>
      </c>
      <c r="M33" s="33">
        <f t="shared" si="7"/>
        <v>590.32000000000005</v>
      </c>
      <c r="N33" s="33">
        <f t="shared" si="7"/>
        <v>590.97500000000002</v>
      </c>
      <c r="O33" s="33">
        <f t="shared" si="7"/>
        <v>591.63</v>
      </c>
      <c r="P33" s="33">
        <f t="shared" si="7"/>
        <v>592.28499999999997</v>
      </c>
      <c r="Q33" s="33">
        <f t="shared" si="7"/>
        <v>592.94000000000005</v>
      </c>
      <c r="R33" s="33">
        <f t="shared" si="7"/>
        <v>593.59500000000003</v>
      </c>
      <c r="S33" s="33">
        <f t="shared" si="7"/>
        <v>594.25</v>
      </c>
      <c r="T33" s="33">
        <f t="shared" si="7"/>
        <v>594.90499999999997</v>
      </c>
      <c r="U33" s="33">
        <f t="shared" si="7"/>
        <v>595.55999999999995</v>
      </c>
      <c r="V33" s="33">
        <f t="shared" si="7"/>
        <v>596.21500000000003</v>
      </c>
      <c r="W33" s="33">
        <f t="shared" si="7"/>
        <v>596.87</v>
      </c>
      <c r="X33" s="33">
        <f t="shared" si="7"/>
        <v>597.52499999999998</v>
      </c>
      <c r="Y33" s="33">
        <f t="shared" si="7"/>
        <v>598.17999999999995</v>
      </c>
      <c r="Z33" s="33">
        <f t="shared" si="6"/>
        <v>598.83499999999992</v>
      </c>
      <c r="AA33" s="33">
        <f t="shared" si="6"/>
        <v>599.49</v>
      </c>
      <c r="AB33" s="33">
        <f t="shared" si="6"/>
        <v>600.14499999999998</v>
      </c>
    </row>
    <row r="34" spans="2:28" x14ac:dyDescent="0.25">
      <c r="B34" s="14">
        <v>50</v>
      </c>
      <c r="C34" s="15">
        <f>VLOOKUP($B$2,平均給与!$C$4:$S$30,5+ROUNDUP((ROW()-3)/5,0),FALSE)</f>
        <v>508.6</v>
      </c>
      <c r="D34" s="24">
        <f t="shared" si="3"/>
        <v>401.76</v>
      </c>
      <c r="E34" s="24">
        <f t="shared" si="0"/>
        <v>281.76</v>
      </c>
      <c r="F34" s="17">
        <f t="shared" si="4"/>
        <v>0.70131421744324973</v>
      </c>
      <c r="G34" s="11">
        <f t="shared" si="5"/>
        <v>0.65</v>
      </c>
      <c r="H34" s="18">
        <v>800</v>
      </c>
      <c r="I34" s="33">
        <v>600.79999999999995</v>
      </c>
      <c r="J34" s="33">
        <f t="shared" si="1"/>
        <v>601.44999999999993</v>
      </c>
      <c r="K34" s="33">
        <f t="shared" ref="K34:Z43" si="8">$I34+$G34*K$3</f>
        <v>602.09999999999991</v>
      </c>
      <c r="L34" s="33">
        <f t="shared" si="8"/>
        <v>602.75</v>
      </c>
      <c r="M34" s="33">
        <f t="shared" si="8"/>
        <v>603.4</v>
      </c>
      <c r="N34" s="33">
        <f t="shared" si="8"/>
        <v>604.04999999999995</v>
      </c>
      <c r="O34" s="33">
        <f t="shared" si="8"/>
        <v>604.69999999999993</v>
      </c>
      <c r="P34" s="33">
        <f t="shared" si="8"/>
        <v>605.34999999999991</v>
      </c>
      <c r="Q34" s="33">
        <f t="shared" si="8"/>
        <v>606</v>
      </c>
      <c r="R34" s="33">
        <f t="shared" si="8"/>
        <v>606.65</v>
      </c>
      <c r="S34" s="33">
        <f t="shared" si="8"/>
        <v>607.29999999999995</v>
      </c>
      <c r="T34" s="33">
        <f t="shared" si="8"/>
        <v>607.94999999999993</v>
      </c>
      <c r="U34" s="33">
        <f t="shared" si="8"/>
        <v>608.59999999999991</v>
      </c>
      <c r="V34" s="33">
        <f t="shared" si="8"/>
        <v>609.25</v>
      </c>
      <c r="W34" s="33">
        <f t="shared" si="8"/>
        <v>609.9</v>
      </c>
      <c r="X34" s="33">
        <f t="shared" si="8"/>
        <v>610.54999999999995</v>
      </c>
      <c r="Y34" s="33">
        <f t="shared" si="8"/>
        <v>611.19999999999993</v>
      </c>
      <c r="Z34" s="33">
        <f t="shared" si="8"/>
        <v>611.84999999999991</v>
      </c>
      <c r="AA34" s="33">
        <f t="shared" si="6"/>
        <v>612.5</v>
      </c>
      <c r="AB34" s="33">
        <f t="shared" si="6"/>
        <v>613.15</v>
      </c>
    </row>
    <row r="35" spans="2:28" x14ac:dyDescent="0.25">
      <c r="B35" s="14">
        <v>51</v>
      </c>
      <c r="C35" s="15">
        <f>VLOOKUP($B$2,平均給与!$C$4:$S$30,5+ROUNDUP((ROW()-3)/5,0),FALSE)</f>
        <v>508.6</v>
      </c>
      <c r="D35" s="24">
        <f t="shared" si="3"/>
        <v>401.76</v>
      </c>
      <c r="E35" s="24">
        <f t="shared" si="0"/>
        <v>281.76</v>
      </c>
      <c r="F35" s="17">
        <f t="shared" si="4"/>
        <v>0.70131421744324973</v>
      </c>
      <c r="G35" s="11">
        <f t="shared" si="5"/>
        <v>0.65</v>
      </c>
      <c r="H35" s="18">
        <v>820</v>
      </c>
      <c r="I35" s="33">
        <v>613.79999999999995</v>
      </c>
      <c r="J35" s="33">
        <f t="shared" ref="J35:J43" si="9">$I35+$G35*J$3</f>
        <v>614.44999999999993</v>
      </c>
      <c r="K35" s="33">
        <f t="shared" si="8"/>
        <v>615.09999999999991</v>
      </c>
      <c r="L35" s="33">
        <f t="shared" si="8"/>
        <v>615.75</v>
      </c>
      <c r="M35" s="33">
        <f t="shared" si="8"/>
        <v>616.4</v>
      </c>
      <c r="N35" s="33">
        <f t="shared" si="8"/>
        <v>617.04999999999995</v>
      </c>
      <c r="O35" s="33">
        <f t="shared" si="8"/>
        <v>617.69999999999993</v>
      </c>
      <c r="P35" s="33">
        <f t="shared" si="8"/>
        <v>618.34999999999991</v>
      </c>
      <c r="Q35" s="33">
        <f t="shared" si="8"/>
        <v>619</v>
      </c>
      <c r="R35" s="33">
        <f t="shared" si="8"/>
        <v>619.65</v>
      </c>
      <c r="S35" s="33">
        <f t="shared" si="8"/>
        <v>620.29999999999995</v>
      </c>
      <c r="T35" s="33">
        <f t="shared" si="8"/>
        <v>620.94999999999993</v>
      </c>
      <c r="U35" s="33">
        <f t="shared" si="8"/>
        <v>621.59999999999991</v>
      </c>
      <c r="V35" s="33">
        <f t="shared" si="8"/>
        <v>622.25</v>
      </c>
      <c r="W35" s="33">
        <f t="shared" si="8"/>
        <v>622.9</v>
      </c>
      <c r="X35" s="33">
        <f t="shared" si="8"/>
        <v>623.54999999999995</v>
      </c>
      <c r="Y35" s="33">
        <f t="shared" si="8"/>
        <v>624.19999999999993</v>
      </c>
      <c r="Z35" s="33">
        <f t="shared" si="8"/>
        <v>624.84999999999991</v>
      </c>
      <c r="AA35" s="33">
        <f t="shared" si="6"/>
        <v>625.5</v>
      </c>
      <c r="AB35" s="33">
        <f t="shared" si="6"/>
        <v>626.15</v>
      </c>
    </row>
    <row r="36" spans="2:28" x14ac:dyDescent="0.25">
      <c r="B36" s="14">
        <v>52</v>
      </c>
      <c r="C36" s="15">
        <f>VLOOKUP($B$2,平均給与!$C$4:$S$30,5+ROUNDUP((ROW()-3)/5,0),FALSE)</f>
        <v>508.6</v>
      </c>
      <c r="D36" s="24">
        <f t="shared" si="3"/>
        <v>401.76</v>
      </c>
      <c r="E36" s="24">
        <f t="shared" si="0"/>
        <v>281.76</v>
      </c>
      <c r="F36" s="17">
        <f t="shared" si="4"/>
        <v>0.70131421744324973</v>
      </c>
      <c r="G36" s="11">
        <f t="shared" si="5"/>
        <v>0.65500000000000114</v>
      </c>
      <c r="H36" s="18">
        <v>840</v>
      </c>
      <c r="I36" s="33">
        <v>626.79999999999995</v>
      </c>
      <c r="J36" s="33">
        <f t="shared" si="9"/>
        <v>627.45499999999993</v>
      </c>
      <c r="K36" s="33">
        <f t="shared" si="8"/>
        <v>628.1099999999999</v>
      </c>
      <c r="L36" s="33">
        <f t="shared" si="8"/>
        <v>628.76499999999999</v>
      </c>
      <c r="M36" s="33">
        <f t="shared" si="8"/>
        <v>629.41999999999996</v>
      </c>
      <c r="N36" s="33">
        <f t="shared" si="8"/>
        <v>630.07499999999993</v>
      </c>
      <c r="O36" s="33">
        <f t="shared" si="8"/>
        <v>630.73</v>
      </c>
      <c r="P36" s="33">
        <f t="shared" si="8"/>
        <v>631.38499999999999</v>
      </c>
      <c r="Q36" s="33">
        <f t="shared" si="8"/>
        <v>632.04</v>
      </c>
      <c r="R36" s="33">
        <f t="shared" si="8"/>
        <v>632.69499999999994</v>
      </c>
      <c r="S36" s="33">
        <f t="shared" si="8"/>
        <v>633.34999999999991</v>
      </c>
      <c r="T36" s="33">
        <f t="shared" si="8"/>
        <v>634.005</v>
      </c>
      <c r="U36" s="33">
        <f t="shared" si="8"/>
        <v>634.66</v>
      </c>
      <c r="V36" s="33">
        <f t="shared" si="8"/>
        <v>635.31499999999994</v>
      </c>
      <c r="W36" s="33">
        <f t="shared" si="8"/>
        <v>635.97</v>
      </c>
      <c r="X36" s="33">
        <f t="shared" si="8"/>
        <v>636.625</v>
      </c>
      <c r="Y36" s="33">
        <f t="shared" si="8"/>
        <v>637.28</v>
      </c>
      <c r="Z36" s="33">
        <f t="shared" si="8"/>
        <v>637.93499999999995</v>
      </c>
      <c r="AA36" s="33">
        <f t="shared" si="6"/>
        <v>638.58999999999992</v>
      </c>
      <c r="AB36" s="33">
        <f t="shared" si="6"/>
        <v>639.245</v>
      </c>
    </row>
    <row r="37" spans="2:28" x14ac:dyDescent="0.25">
      <c r="B37" s="14">
        <v>53</v>
      </c>
      <c r="C37" s="15">
        <f>VLOOKUP($B$2,平均給与!$C$4:$S$30,5+ROUNDUP((ROW()-3)/5,0),FALSE)</f>
        <v>508.6</v>
      </c>
      <c r="D37" s="24">
        <f t="shared" si="3"/>
        <v>401.76</v>
      </c>
      <c r="E37" s="24">
        <f t="shared" si="0"/>
        <v>281.76</v>
      </c>
      <c r="F37" s="17">
        <f t="shared" si="4"/>
        <v>0.70131421744324973</v>
      </c>
      <c r="G37" s="11">
        <f t="shared" si="5"/>
        <v>0.65</v>
      </c>
      <c r="H37" s="18">
        <v>860</v>
      </c>
      <c r="I37" s="33">
        <v>639.9</v>
      </c>
      <c r="J37" s="33">
        <f t="shared" si="9"/>
        <v>640.54999999999995</v>
      </c>
      <c r="K37" s="33">
        <f t="shared" si="8"/>
        <v>641.19999999999993</v>
      </c>
      <c r="L37" s="33">
        <f t="shared" si="8"/>
        <v>641.85</v>
      </c>
      <c r="M37" s="33">
        <f t="shared" si="8"/>
        <v>642.5</v>
      </c>
      <c r="N37" s="33">
        <f t="shared" si="8"/>
        <v>643.15</v>
      </c>
      <c r="O37" s="33">
        <f t="shared" si="8"/>
        <v>643.79999999999995</v>
      </c>
      <c r="P37" s="33">
        <f t="shared" si="8"/>
        <v>644.44999999999993</v>
      </c>
      <c r="Q37" s="33">
        <f t="shared" si="8"/>
        <v>645.1</v>
      </c>
      <c r="R37" s="33">
        <f t="shared" si="8"/>
        <v>645.75</v>
      </c>
      <c r="S37" s="33">
        <f t="shared" si="8"/>
        <v>646.4</v>
      </c>
      <c r="T37" s="33">
        <f t="shared" si="8"/>
        <v>647.04999999999995</v>
      </c>
      <c r="U37" s="33">
        <f t="shared" si="8"/>
        <v>647.69999999999993</v>
      </c>
      <c r="V37" s="33">
        <f t="shared" si="8"/>
        <v>648.35</v>
      </c>
      <c r="W37" s="33">
        <f t="shared" si="8"/>
        <v>649</v>
      </c>
      <c r="X37" s="33">
        <f t="shared" si="8"/>
        <v>649.65</v>
      </c>
      <c r="Y37" s="33">
        <f t="shared" si="8"/>
        <v>650.29999999999995</v>
      </c>
      <c r="Z37" s="33">
        <f t="shared" si="8"/>
        <v>650.94999999999993</v>
      </c>
      <c r="AA37" s="33">
        <f t="shared" si="6"/>
        <v>651.6</v>
      </c>
      <c r="AB37" s="33">
        <f t="shared" si="6"/>
        <v>652.25</v>
      </c>
    </row>
    <row r="38" spans="2:28" x14ac:dyDescent="0.25">
      <c r="B38" s="14">
        <v>54</v>
      </c>
      <c r="C38" s="15">
        <f>VLOOKUP($B$2,平均給与!$C$4:$S$30,5+ROUNDUP((ROW()-3)/5,0),FALSE)</f>
        <v>508.6</v>
      </c>
      <c r="D38" s="24">
        <f t="shared" si="3"/>
        <v>401.76</v>
      </c>
      <c r="E38" s="24">
        <f t="shared" si="0"/>
        <v>281.76</v>
      </c>
      <c r="F38" s="17">
        <f t="shared" si="4"/>
        <v>0.70131421744324973</v>
      </c>
      <c r="G38" s="11">
        <f t="shared" si="5"/>
        <v>0.65500000000000114</v>
      </c>
      <c r="H38" s="18">
        <v>880</v>
      </c>
      <c r="I38" s="33">
        <v>652.9</v>
      </c>
      <c r="J38" s="33">
        <f t="shared" si="9"/>
        <v>653.55499999999995</v>
      </c>
      <c r="K38" s="33">
        <f t="shared" si="8"/>
        <v>654.21</v>
      </c>
      <c r="L38" s="33">
        <f t="shared" si="8"/>
        <v>654.86500000000001</v>
      </c>
      <c r="M38" s="33">
        <f t="shared" si="8"/>
        <v>655.52</v>
      </c>
      <c r="N38" s="33">
        <f t="shared" si="8"/>
        <v>656.17499999999995</v>
      </c>
      <c r="O38" s="33">
        <f t="shared" si="8"/>
        <v>656.82999999999993</v>
      </c>
      <c r="P38" s="33">
        <f t="shared" si="8"/>
        <v>657.48500000000001</v>
      </c>
      <c r="Q38" s="33">
        <f t="shared" si="8"/>
        <v>658.14</v>
      </c>
      <c r="R38" s="33">
        <f t="shared" si="8"/>
        <v>658.79499999999996</v>
      </c>
      <c r="S38" s="33">
        <f t="shared" si="8"/>
        <v>659.45</v>
      </c>
      <c r="T38" s="33">
        <f t="shared" si="8"/>
        <v>660.10500000000002</v>
      </c>
      <c r="U38" s="33">
        <f t="shared" si="8"/>
        <v>660.76</v>
      </c>
      <c r="V38" s="33">
        <f t="shared" si="8"/>
        <v>661.41499999999996</v>
      </c>
      <c r="W38" s="33">
        <f t="shared" si="8"/>
        <v>662.06999999999994</v>
      </c>
      <c r="X38" s="33">
        <f t="shared" si="8"/>
        <v>662.72500000000002</v>
      </c>
      <c r="Y38" s="33">
        <f t="shared" si="8"/>
        <v>663.38</v>
      </c>
      <c r="Z38" s="33">
        <f t="shared" si="8"/>
        <v>664.03499999999997</v>
      </c>
      <c r="AA38" s="33">
        <f t="shared" si="6"/>
        <v>664.69</v>
      </c>
      <c r="AB38" s="33">
        <f t="shared" si="6"/>
        <v>665.34500000000003</v>
      </c>
    </row>
    <row r="39" spans="2:28" x14ac:dyDescent="0.25">
      <c r="B39" s="14">
        <v>55</v>
      </c>
      <c r="C39" s="15">
        <f>VLOOKUP($B$2,平均給与!$C$4:$S$30,5+ROUNDUP((ROW()-3)/5,0),FALSE)</f>
        <v>490.9</v>
      </c>
      <c r="D39" s="25">
        <f t="shared" si="3"/>
        <v>388.44</v>
      </c>
      <c r="E39" s="25">
        <f t="shared" si="0"/>
        <v>268.44</v>
      </c>
      <c r="F39" s="17">
        <f t="shared" si="4"/>
        <v>0.69107198022860672</v>
      </c>
      <c r="G39" s="11">
        <f t="shared" si="5"/>
        <v>0.65</v>
      </c>
      <c r="H39" s="18">
        <v>900</v>
      </c>
      <c r="I39" s="33">
        <v>666</v>
      </c>
      <c r="J39" s="33">
        <f t="shared" si="9"/>
        <v>666.65</v>
      </c>
      <c r="K39" s="33">
        <f t="shared" si="8"/>
        <v>667.3</v>
      </c>
      <c r="L39" s="33">
        <f t="shared" si="8"/>
        <v>667.95</v>
      </c>
      <c r="M39" s="33">
        <f t="shared" si="8"/>
        <v>668.6</v>
      </c>
      <c r="N39" s="33">
        <f t="shared" si="8"/>
        <v>669.25</v>
      </c>
      <c r="O39" s="33">
        <f t="shared" si="8"/>
        <v>669.9</v>
      </c>
      <c r="P39" s="33">
        <f t="shared" si="8"/>
        <v>670.55</v>
      </c>
      <c r="Q39" s="33">
        <f t="shared" si="8"/>
        <v>671.2</v>
      </c>
      <c r="R39" s="33">
        <f t="shared" si="8"/>
        <v>671.85</v>
      </c>
      <c r="S39" s="33">
        <f t="shared" si="8"/>
        <v>672.5</v>
      </c>
      <c r="T39" s="33">
        <f t="shared" si="8"/>
        <v>673.15</v>
      </c>
      <c r="U39" s="33">
        <f t="shared" si="8"/>
        <v>673.8</v>
      </c>
      <c r="V39" s="33">
        <f t="shared" si="8"/>
        <v>674.45</v>
      </c>
      <c r="W39" s="33">
        <f t="shared" si="8"/>
        <v>675.1</v>
      </c>
      <c r="X39" s="33">
        <f t="shared" si="8"/>
        <v>675.75</v>
      </c>
      <c r="Y39" s="33">
        <f t="shared" si="8"/>
        <v>676.4</v>
      </c>
      <c r="Z39" s="33">
        <f t="shared" si="8"/>
        <v>677.05</v>
      </c>
      <c r="AA39" s="33">
        <f t="shared" si="6"/>
        <v>677.7</v>
      </c>
      <c r="AB39" s="33">
        <f t="shared" si="6"/>
        <v>678.35</v>
      </c>
    </row>
    <row r="40" spans="2:28" x14ac:dyDescent="0.25">
      <c r="B40" s="14">
        <v>56</v>
      </c>
      <c r="C40" s="15">
        <f>VLOOKUP($B$2,平均給与!$C$4:$S$30,5+ROUNDUP((ROW()-3)/5,0),FALSE)</f>
        <v>490.9</v>
      </c>
      <c r="D40" s="25">
        <f t="shared" si="3"/>
        <v>388.44</v>
      </c>
      <c r="E40" s="25">
        <f t="shared" si="0"/>
        <v>268.44</v>
      </c>
      <c r="F40" s="17">
        <f t="shared" si="4"/>
        <v>0.69107198022860672</v>
      </c>
      <c r="G40" s="11">
        <f t="shared" si="5"/>
        <v>0.65500000000000114</v>
      </c>
      <c r="H40" s="18">
        <v>920</v>
      </c>
      <c r="I40" s="33">
        <v>679</v>
      </c>
      <c r="J40" s="33">
        <f t="shared" si="9"/>
        <v>679.65499999999997</v>
      </c>
      <c r="K40" s="33">
        <f t="shared" si="8"/>
        <v>680.31</v>
      </c>
      <c r="L40" s="33">
        <f t="shared" si="8"/>
        <v>680.96500000000003</v>
      </c>
      <c r="M40" s="33">
        <f t="shared" si="8"/>
        <v>681.62</v>
      </c>
      <c r="N40" s="33">
        <f t="shared" si="8"/>
        <v>682.27499999999998</v>
      </c>
      <c r="O40" s="33">
        <f t="shared" si="8"/>
        <v>682.93000000000006</v>
      </c>
      <c r="P40" s="33">
        <f t="shared" si="8"/>
        <v>683.58500000000004</v>
      </c>
      <c r="Q40" s="33">
        <f t="shared" si="8"/>
        <v>684.24</v>
      </c>
      <c r="R40" s="33">
        <f t="shared" si="8"/>
        <v>684.89499999999998</v>
      </c>
      <c r="S40" s="33">
        <f t="shared" si="8"/>
        <v>685.55</v>
      </c>
      <c r="T40" s="33">
        <f t="shared" si="8"/>
        <v>686.20500000000004</v>
      </c>
      <c r="U40" s="33">
        <f t="shared" si="8"/>
        <v>686.86</v>
      </c>
      <c r="V40" s="33">
        <f t="shared" si="8"/>
        <v>687.51499999999999</v>
      </c>
      <c r="W40" s="33">
        <f t="shared" si="8"/>
        <v>688.17000000000007</v>
      </c>
      <c r="X40" s="33">
        <f t="shared" si="8"/>
        <v>688.82500000000005</v>
      </c>
      <c r="Y40" s="33">
        <f t="shared" si="8"/>
        <v>689.48</v>
      </c>
      <c r="Z40" s="33">
        <f t="shared" si="8"/>
        <v>690.13499999999999</v>
      </c>
      <c r="AA40" s="33">
        <f t="shared" si="6"/>
        <v>690.79</v>
      </c>
      <c r="AB40" s="33">
        <f t="shared" si="6"/>
        <v>691.44500000000005</v>
      </c>
    </row>
    <row r="41" spans="2:28" x14ac:dyDescent="0.25">
      <c r="B41" s="14">
        <v>57</v>
      </c>
      <c r="C41" s="15">
        <f>VLOOKUP($B$2,平均給与!$C$4:$S$30,5+ROUNDUP((ROW()-3)/5,0),FALSE)</f>
        <v>490.9</v>
      </c>
      <c r="D41" s="25">
        <f t="shared" si="3"/>
        <v>388.44</v>
      </c>
      <c r="E41" s="25">
        <f t="shared" si="0"/>
        <v>268.44</v>
      </c>
      <c r="F41" s="17">
        <f t="shared" si="4"/>
        <v>0.69107198022860672</v>
      </c>
      <c r="G41" s="11">
        <f t="shared" si="5"/>
        <v>0.65</v>
      </c>
      <c r="H41" s="18">
        <v>940</v>
      </c>
      <c r="I41" s="33">
        <v>692.1</v>
      </c>
      <c r="J41" s="33">
        <f t="shared" si="9"/>
        <v>692.75</v>
      </c>
      <c r="K41" s="33">
        <f t="shared" si="8"/>
        <v>693.4</v>
      </c>
      <c r="L41" s="33">
        <f t="shared" si="8"/>
        <v>694.05000000000007</v>
      </c>
      <c r="M41" s="33">
        <f t="shared" si="8"/>
        <v>694.7</v>
      </c>
      <c r="N41" s="33">
        <f t="shared" si="8"/>
        <v>695.35</v>
      </c>
      <c r="O41" s="33">
        <f t="shared" si="8"/>
        <v>696</v>
      </c>
      <c r="P41" s="33">
        <f t="shared" si="8"/>
        <v>696.65</v>
      </c>
      <c r="Q41" s="33">
        <f t="shared" si="8"/>
        <v>697.30000000000007</v>
      </c>
      <c r="R41" s="33">
        <f t="shared" si="8"/>
        <v>697.95</v>
      </c>
      <c r="S41" s="33">
        <f t="shared" si="8"/>
        <v>698.6</v>
      </c>
      <c r="T41" s="33">
        <f t="shared" si="8"/>
        <v>699.25</v>
      </c>
      <c r="U41" s="33">
        <f t="shared" si="8"/>
        <v>699.9</v>
      </c>
      <c r="V41" s="33">
        <f t="shared" si="8"/>
        <v>700.55000000000007</v>
      </c>
      <c r="W41" s="33">
        <f t="shared" si="8"/>
        <v>701.2</v>
      </c>
      <c r="X41" s="33">
        <f t="shared" si="8"/>
        <v>701.85</v>
      </c>
      <c r="Y41" s="33">
        <f t="shared" si="8"/>
        <v>702.5</v>
      </c>
      <c r="Z41" s="33">
        <f t="shared" si="8"/>
        <v>703.15</v>
      </c>
      <c r="AA41" s="33">
        <f t="shared" si="6"/>
        <v>703.80000000000007</v>
      </c>
      <c r="AB41" s="33">
        <f t="shared" si="6"/>
        <v>704.45</v>
      </c>
    </row>
    <row r="42" spans="2:28" x14ac:dyDescent="0.25">
      <c r="B42" s="14">
        <v>58</v>
      </c>
      <c r="C42" s="15">
        <f>VLOOKUP($B$2,平均給与!$C$4:$S$30,5+ROUNDUP((ROW()-3)/5,0),FALSE)</f>
        <v>490.9</v>
      </c>
      <c r="D42" s="25">
        <f t="shared" si="3"/>
        <v>388.44</v>
      </c>
      <c r="E42" s="25">
        <f t="shared" si="0"/>
        <v>268.44</v>
      </c>
      <c r="F42" s="17">
        <f t="shared" si="4"/>
        <v>0.69107198022860672</v>
      </c>
      <c r="G42" s="11">
        <f t="shared" si="5"/>
        <v>0.65500000000000114</v>
      </c>
      <c r="H42" s="18">
        <v>960</v>
      </c>
      <c r="I42" s="33">
        <v>705.1</v>
      </c>
      <c r="J42" s="33">
        <f t="shared" si="9"/>
        <v>705.755</v>
      </c>
      <c r="K42" s="33">
        <f t="shared" si="8"/>
        <v>706.41000000000008</v>
      </c>
      <c r="L42" s="33">
        <f t="shared" si="8"/>
        <v>707.06500000000005</v>
      </c>
      <c r="M42" s="33">
        <f t="shared" si="8"/>
        <v>707.72</v>
      </c>
      <c r="N42" s="33">
        <f t="shared" si="8"/>
        <v>708.375</v>
      </c>
      <c r="O42" s="33">
        <f t="shared" si="8"/>
        <v>709.03</v>
      </c>
      <c r="P42" s="33">
        <f t="shared" si="8"/>
        <v>709.68500000000006</v>
      </c>
      <c r="Q42" s="33">
        <f t="shared" si="8"/>
        <v>710.34</v>
      </c>
      <c r="R42" s="33">
        <f t="shared" si="8"/>
        <v>710.995</v>
      </c>
      <c r="S42" s="33">
        <f t="shared" si="8"/>
        <v>711.65000000000009</v>
      </c>
      <c r="T42" s="33">
        <f t="shared" si="8"/>
        <v>712.30500000000006</v>
      </c>
      <c r="U42" s="33">
        <f t="shared" si="8"/>
        <v>712.96</v>
      </c>
      <c r="V42" s="33">
        <f t="shared" si="8"/>
        <v>713.61500000000001</v>
      </c>
      <c r="W42" s="33">
        <f t="shared" si="8"/>
        <v>714.27</v>
      </c>
      <c r="X42" s="33">
        <f t="shared" si="8"/>
        <v>714.92500000000007</v>
      </c>
      <c r="Y42" s="33">
        <f t="shared" si="8"/>
        <v>715.58</v>
      </c>
      <c r="Z42" s="33">
        <f t="shared" si="8"/>
        <v>716.23500000000001</v>
      </c>
      <c r="AA42" s="33">
        <f t="shared" si="6"/>
        <v>716.8900000000001</v>
      </c>
      <c r="AB42" s="33">
        <f t="shared" si="6"/>
        <v>717.54500000000007</v>
      </c>
    </row>
    <row r="43" spans="2:28" x14ac:dyDescent="0.25">
      <c r="B43" s="14">
        <v>59</v>
      </c>
      <c r="C43" s="15">
        <f>VLOOKUP($B$2,平均給与!$C$4:$S$30,5+ROUNDUP((ROW()-3)/5,0),FALSE)</f>
        <v>490.9</v>
      </c>
      <c r="D43" s="25">
        <f t="shared" si="3"/>
        <v>388.44</v>
      </c>
      <c r="E43" s="25">
        <f t="shared" si="0"/>
        <v>268.44</v>
      </c>
      <c r="F43" s="17">
        <f t="shared" si="4"/>
        <v>0.69107198022860672</v>
      </c>
      <c r="G43" s="11">
        <f t="shared" si="5"/>
        <v>0.65</v>
      </c>
      <c r="H43" s="18">
        <v>980</v>
      </c>
      <c r="I43" s="33">
        <v>718.2</v>
      </c>
      <c r="J43" s="33">
        <f t="shared" si="9"/>
        <v>718.85</v>
      </c>
      <c r="K43" s="33">
        <f t="shared" si="8"/>
        <v>719.5</v>
      </c>
      <c r="L43" s="33">
        <f t="shared" si="8"/>
        <v>720.15000000000009</v>
      </c>
      <c r="M43" s="33">
        <f t="shared" si="8"/>
        <v>720.80000000000007</v>
      </c>
      <c r="N43" s="33">
        <f t="shared" si="8"/>
        <v>721.45</v>
      </c>
      <c r="O43" s="33">
        <f t="shared" si="8"/>
        <v>722.1</v>
      </c>
      <c r="P43" s="33">
        <f t="shared" si="8"/>
        <v>722.75</v>
      </c>
      <c r="Q43" s="33">
        <f t="shared" si="8"/>
        <v>723.40000000000009</v>
      </c>
      <c r="R43" s="33">
        <f t="shared" si="8"/>
        <v>724.05000000000007</v>
      </c>
      <c r="S43" s="33">
        <f t="shared" si="8"/>
        <v>724.7</v>
      </c>
      <c r="T43" s="33">
        <f t="shared" si="8"/>
        <v>725.35</v>
      </c>
      <c r="U43" s="33">
        <f t="shared" si="8"/>
        <v>726</v>
      </c>
      <c r="V43" s="33">
        <f t="shared" si="8"/>
        <v>726.65000000000009</v>
      </c>
      <c r="W43" s="33">
        <f t="shared" si="8"/>
        <v>727.30000000000007</v>
      </c>
      <c r="X43" s="33">
        <f t="shared" si="8"/>
        <v>727.95</v>
      </c>
      <c r="Y43" s="33">
        <f t="shared" si="8"/>
        <v>728.6</v>
      </c>
      <c r="Z43" s="33">
        <f t="shared" si="8"/>
        <v>729.25</v>
      </c>
      <c r="AA43" s="33">
        <f t="shared" si="6"/>
        <v>729.90000000000009</v>
      </c>
      <c r="AB43" s="33">
        <f t="shared" si="6"/>
        <v>730.55000000000007</v>
      </c>
    </row>
    <row r="44" spans="2:28" ht="12.4" thickBot="1" x14ac:dyDescent="0.3">
      <c r="B44" s="14">
        <v>60</v>
      </c>
      <c r="C44" s="15"/>
      <c r="D44" s="26"/>
      <c r="E44" s="26"/>
      <c r="H44" s="18">
        <v>1000</v>
      </c>
      <c r="I44" s="30">
        <v>731.2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2:28" ht="12.75" thickTop="1" thickBot="1" x14ac:dyDescent="0.3">
      <c r="D45" s="27" t="s">
        <v>3</v>
      </c>
      <c r="E45" s="28">
        <f>SUM(E4:E43)</f>
        <v>8657.5499999999975</v>
      </c>
    </row>
    <row r="46" spans="2:28" ht="12.4" thickTop="1" x14ac:dyDescent="0.25"/>
  </sheetData>
  <mergeCells count="2">
    <mergeCell ref="F2:H2"/>
    <mergeCell ref="B2:D2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平均給与!$C$4:$C$30</xm:f>
          </x14:formula1>
          <xm:sqref>B2:D2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Normal="100" workbookViewId="0">
      <selection activeCell="I24" sqref="I24"/>
    </sheetView>
  </sheetViews>
  <sheetFormatPr defaultRowHeight="12" x14ac:dyDescent="0.25"/>
  <cols>
    <col min="1" max="1" width="2.265625" style="5" customWidth="1"/>
    <col min="2" max="2" width="5.265625" style="4" bestFit="1" customWidth="1"/>
    <col min="3" max="3" width="8" style="5" bestFit="1" customWidth="1"/>
    <col min="4" max="4" width="9.265625" style="5" bestFit="1" customWidth="1"/>
    <col min="5" max="5" width="12.33203125" style="5" bestFit="1" customWidth="1"/>
    <col min="6" max="6" width="6.46484375" style="5" bestFit="1" customWidth="1"/>
    <col min="7" max="7" width="4.73046875" style="11" hidden="1" customWidth="1"/>
    <col min="8" max="8" width="13.3984375" style="29" bestFit="1" customWidth="1"/>
    <col min="9" max="28" width="9.265625" style="7" bestFit="1" customWidth="1"/>
    <col min="29" max="16384" width="9.06640625" style="5"/>
  </cols>
  <sheetData>
    <row r="1" spans="1:28" x14ac:dyDescent="0.25">
      <c r="A1" s="5" t="s">
        <v>61</v>
      </c>
      <c r="F1" s="5" t="s">
        <v>63</v>
      </c>
    </row>
    <row r="2" spans="1:28" x14ac:dyDescent="0.25">
      <c r="E2" s="6" t="s">
        <v>12</v>
      </c>
      <c r="F2" s="49">
        <v>120</v>
      </c>
      <c r="G2" s="50"/>
      <c r="H2" s="50"/>
    </row>
    <row r="3" spans="1:28" x14ac:dyDescent="0.25">
      <c r="B3" s="8" t="s">
        <v>0</v>
      </c>
      <c r="C3" s="9" t="s">
        <v>1</v>
      </c>
      <c r="D3" s="10" t="s">
        <v>2</v>
      </c>
      <c r="E3" s="10" t="s">
        <v>13</v>
      </c>
      <c r="F3" s="10" t="s">
        <v>14</v>
      </c>
      <c r="H3" s="12" t="s">
        <v>4</v>
      </c>
      <c r="I3" s="13">
        <v>0</v>
      </c>
      <c r="J3" s="13">
        <v>1</v>
      </c>
      <c r="K3" s="13">
        <v>2</v>
      </c>
      <c r="L3" s="13">
        <v>3</v>
      </c>
      <c r="M3" s="13">
        <v>4</v>
      </c>
      <c r="N3" s="13">
        <v>5</v>
      </c>
      <c r="O3" s="13">
        <v>6</v>
      </c>
      <c r="P3" s="13">
        <v>7</v>
      </c>
      <c r="Q3" s="13">
        <v>8</v>
      </c>
      <c r="R3" s="13">
        <v>9</v>
      </c>
      <c r="S3" s="13">
        <v>10</v>
      </c>
      <c r="T3" s="13">
        <v>11</v>
      </c>
      <c r="U3" s="13">
        <v>12</v>
      </c>
      <c r="V3" s="13">
        <v>13</v>
      </c>
      <c r="W3" s="13">
        <v>14</v>
      </c>
      <c r="X3" s="13">
        <v>15</v>
      </c>
      <c r="Y3" s="13">
        <v>16</v>
      </c>
      <c r="Z3" s="13">
        <v>17</v>
      </c>
      <c r="AA3" s="13">
        <v>18</v>
      </c>
      <c r="AB3" s="13">
        <v>19</v>
      </c>
    </row>
    <row r="4" spans="1:28" x14ac:dyDescent="0.25">
      <c r="B4" s="14">
        <v>20</v>
      </c>
      <c r="C4" s="15">
        <v>290</v>
      </c>
      <c r="D4" s="16">
        <f>S8</f>
        <v>234.3</v>
      </c>
      <c r="E4" s="16">
        <f t="shared" ref="E4:E43" si="0">D4-$F$2</f>
        <v>114.30000000000001</v>
      </c>
      <c r="F4" s="17">
        <f>E4/D4</f>
        <v>0.48783610755441742</v>
      </c>
      <c r="G4" s="11">
        <f>(I5-I4)/20</f>
        <v>0.78499999999999948</v>
      </c>
      <c r="H4" s="32">
        <v>200</v>
      </c>
      <c r="I4" s="30">
        <v>163.80000000000001</v>
      </c>
      <c r="J4" s="30">
        <f t="shared" ref="J4:Y19" si="1">$I4+$G4*J$3</f>
        <v>164.58500000000001</v>
      </c>
      <c r="K4" s="30">
        <f t="shared" si="1"/>
        <v>165.37</v>
      </c>
      <c r="L4" s="30">
        <f t="shared" si="1"/>
        <v>166.155</v>
      </c>
      <c r="M4" s="30">
        <f t="shared" si="1"/>
        <v>166.94</v>
      </c>
      <c r="N4" s="30">
        <f t="shared" si="1"/>
        <v>167.72500000000002</v>
      </c>
      <c r="O4" s="30">
        <f t="shared" si="1"/>
        <v>168.51000000000002</v>
      </c>
      <c r="P4" s="30">
        <f t="shared" si="1"/>
        <v>169.29500000000002</v>
      </c>
      <c r="Q4" s="30">
        <f t="shared" si="1"/>
        <v>170.08</v>
      </c>
      <c r="R4" s="30">
        <f t="shared" si="1"/>
        <v>170.86500000000001</v>
      </c>
      <c r="S4" s="30">
        <f t="shared" si="1"/>
        <v>171.65</v>
      </c>
      <c r="T4" s="30">
        <f t="shared" si="1"/>
        <v>172.435</v>
      </c>
      <c r="U4" s="30">
        <f t="shared" si="1"/>
        <v>173.22</v>
      </c>
      <c r="V4" s="30">
        <f t="shared" si="1"/>
        <v>174.005</v>
      </c>
      <c r="W4" s="30">
        <f t="shared" si="1"/>
        <v>174.79</v>
      </c>
      <c r="X4" s="30">
        <f t="shared" si="1"/>
        <v>175.57499999999999</v>
      </c>
      <c r="Y4" s="30">
        <f t="shared" si="1"/>
        <v>176.36</v>
      </c>
      <c r="Z4" s="30">
        <f t="shared" ref="Z4:AB19" si="2">$I4+$G4*Z$3</f>
        <v>177.14500000000001</v>
      </c>
      <c r="AA4" s="30">
        <f t="shared" si="2"/>
        <v>177.93</v>
      </c>
      <c r="AB4" s="30">
        <f t="shared" si="2"/>
        <v>178.715</v>
      </c>
    </row>
    <row r="5" spans="1:28" x14ac:dyDescent="0.25">
      <c r="B5" s="14">
        <v>21</v>
      </c>
      <c r="C5" s="15">
        <v>281</v>
      </c>
      <c r="D5" s="16">
        <f>J8</f>
        <v>227.28</v>
      </c>
      <c r="E5" s="16">
        <f t="shared" si="0"/>
        <v>107.28</v>
      </c>
      <c r="F5" s="17">
        <f t="shared" ref="F5:F43" si="3">E5/D5</f>
        <v>0.47201689545934528</v>
      </c>
      <c r="G5" s="11">
        <f t="shared" ref="G5:G43" si="4">(I6-I5)/20</f>
        <v>0.78499999999999948</v>
      </c>
      <c r="H5" s="32">
        <v>220</v>
      </c>
      <c r="I5" s="30">
        <v>179.5</v>
      </c>
      <c r="J5" s="30">
        <f t="shared" si="1"/>
        <v>180.285</v>
      </c>
      <c r="K5" s="30">
        <f t="shared" si="1"/>
        <v>181.07</v>
      </c>
      <c r="L5" s="30">
        <f t="shared" si="1"/>
        <v>181.85499999999999</v>
      </c>
      <c r="M5" s="30">
        <f t="shared" si="1"/>
        <v>182.64</v>
      </c>
      <c r="N5" s="30">
        <f t="shared" si="1"/>
        <v>183.42500000000001</v>
      </c>
      <c r="O5" s="30">
        <f t="shared" si="1"/>
        <v>184.21</v>
      </c>
      <c r="P5" s="30">
        <f t="shared" si="1"/>
        <v>184.995</v>
      </c>
      <c r="Q5" s="30">
        <f t="shared" si="1"/>
        <v>185.78</v>
      </c>
      <c r="R5" s="30">
        <f t="shared" si="1"/>
        <v>186.565</v>
      </c>
      <c r="S5" s="30">
        <f t="shared" si="1"/>
        <v>187.35</v>
      </c>
      <c r="T5" s="30">
        <f t="shared" si="1"/>
        <v>188.13499999999999</v>
      </c>
      <c r="U5" s="30">
        <f t="shared" si="1"/>
        <v>188.92</v>
      </c>
      <c r="V5" s="30">
        <f t="shared" si="1"/>
        <v>189.70499999999998</v>
      </c>
      <c r="W5" s="30">
        <f t="shared" si="1"/>
        <v>190.48999999999998</v>
      </c>
      <c r="X5" s="30">
        <f t="shared" si="1"/>
        <v>191.27499999999998</v>
      </c>
      <c r="Y5" s="30">
        <f t="shared" si="1"/>
        <v>192.06</v>
      </c>
      <c r="Z5" s="30">
        <f t="shared" si="2"/>
        <v>192.845</v>
      </c>
      <c r="AA5" s="30">
        <f t="shared" si="2"/>
        <v>193.63</v>
      </c>
      <c r="AB5" s="30">
        <f t="shared" si="2"/>
        <v>194.41499999999999</v>
      </c>
    </row>
    <row r="6" spans="1:28" x14ac:dyDescent="0.25">
      <c r="B6" s="14">
        <v>22</v>
      </c>
      <c r="C6" s="15">
        <v>281</v>
      </c>
      <c r="D6" s="16">
        <f>J8</f>
        <v>227.28</v>
      </c>
      <c r="E6" s="16">
        <f t="shared" si="0"/>
        <v>107.28</v>
      </c>
      <c r="F6" s="17">
        <f t="shared" si="3"/>
        <v>0.47201689545934528</v>
      </c>
      <c r="G6" s="11">
        <f t="shared" si="4"/>
        <v>0.78000000000000114</v>
      </c>
      <c r="H6" s="32">
        <v>240</v>
      </c>
      <c r="I6" s="30">
        <v>195.2</v>
      </c>
      <c r="J6" s="30">
        <f t="shared" si="1"/>
        <v>195.98</v>
      </c>
      <c r="K6" s="30">
        <f t="shared" si="1"/>
        <v>196.76</v>
      </c>
      <c r="L6" s="30">
        <f t="shared" si="1"/>
        <v>197.54</v>
      </c>
      <c r="M6" s="30">
        <f t="shared" si="1"/>
        <v>198.32</v>
      </c>
      <c r="N6" s="30">
        <f t="shared" si="1"/>
        <v>199.1</v>
      </c>
      <c r="O6" s="30">
        <f t="shared" si="1"/>
        <v>199.88</v>
      </c>
      <c r="P6" s="30">
        <f t="shared" si="1"/>
        <v>200.66</v>
      </c>
      <c r="Q6" s="30">
        <f t="shared" si="1"/>
        <v>201.44</v>
      </c>
      <c r="R6" s="30">
        <f t="shared" si="1"/>
        <v>202.22</v>
      </c>
      <c r="S6" s="30">
        <f t="shared" si="1"/>
        <v>203</v>
      </c>
      <c r="T6" s="30">
        <f t="shared" si="1"/>
        <v>203.78</v>
      </c>
      <c r="U6" s="30">
        <f t="shared" si="1"/>
        <v>204.56</v>
      </c>
      <c r="V6" s="30">
        <f t="shared" si="1"/>
        <v>205.34</v>
      </c>
      <c r="W6" s="30">
        <f t="shared" si="1"/>
        <v>206.12</v>
      </c>
      <c r="X6" s="30">
        <f t="shared" si="1"/>
        <v>206.9</v>
      </c>
      <c r="Y6" s="30">
        <f t="shared" si="1"/>
        <v>207.68</v>
      </c>
      <c r="Z6" s="30">
        <f t="shared" si="2"/>
        <v>208.46</v>
      </c>
      <c r="AA6" s="30">
        <f t="shared" si="2"/>
        <v>209.24</v>
      </c>
      <c r="AB6" s="30">
        <f t="shared" si="2"/>
        <v>210.02</v>
      </c>
    </row>
    <row r="7" spans="1:28" x14ac:dyDescent="0.25">
      <c r="B7" s="14">
        <v>23</v>
      </c>
      <c r="C7" s="15">
        <v>293</v>
      </c>
      <c r="D7" s="16">
        <f>V8</f>
        <v>236.64</v>
      </c>
      <c r="E7" s="16">
        <f t="shared" si="0"/>
        <v>116.63999999999999</v>
      </c>
      <c r="F7" s="17">
        <f t="shared" si="3"/>
        <v>0.49290060851926976</v>
      </c>
      <c r="G7" s="11">
        <f t="shared" si="4"/>
        <v>0.78499999999999948</v>
      </c>
      <c r="H7" s="32">
        <v>260</v>
      </c>
      <c r="I7" s="30">
        <v>210.8</v>
      </c>
      <c r="J7" s="30">
        <f t="shared" si="1"/>
        <v>211.58500000000001</v>
      </c>
      <c r="K7" s="30">
        <f t="shared" si="1"/>
        <v>212.37</v>
      </c>
      <c r="L7" s="30">
        <f t="shared" si="1"/>
        <v>213.155</v>
      </c>
      <c r="M7" s="30">
        <f t="shared" si="1"/>
        <v>213.94</v>
      </c>
      <c r="N7" s="30">
        <f t="shared" si="1"/>
        <v>214.72500000000002</v>
      </c>
      <c r="O7" s="30">
        <f t="shared" si="1"/>
        <v>215.51000000000002</v>
      </c>
      <c r="P7" s="30">
        <f t="shared" si="1"/>
        <v>216.29500000000002</v>
      </c>
      <c r="Q7" s="30">
        <f t="shared" si="1"/>
        <v>217.08</v>
      </c>
      <c r="R7" s="30">
        <f t="shared" si="1"/>
        <v>217.86500000000001</v>
      </c>
      <c r="S7" s="30">
        <f t="shared" si="1"/>
        <v>218.65</v>
      </c>
      <c r="T7" s="30">
        <f t="shared" si="1"/>
        <v>219.435</v>
      </c>
      <c r="U7" s="30">
        <f t="shared" si="1"/>
        <v>220.22</v>
      </c>
      <c r="V7" s="30">
        <f t="shared" si="1"/>
        <v>221.005</v>
      </c>
      <c r="W7" s="30">
        <f t="shared" si="1"/>
        <v>221.79</v>
      </c>
      <c r="X7" s="30">
        <f t="shared" si="1"/>
        <v>222.57499999999999</v>
      </c>
      <c r="Y7" s="30">
        <f t="shared" si="1"/>
        <v>223.36</v>
      </c>
      <c r="Z7" s="30">
        <f t="shared" si="2"/>
        <v>224.14500000000001</v>
      </c>
      <c r="AA7" s="30">
        <f t="shared" si="2"/>
        <v>224.93</v>
      </c>
      <c r="AB7" s="30">
        <f t="shared" si="2"/>
        <v>225.715</v>
      </c>
    </row>
    <row r="8" spans="1:28" x14ac:dyDescent="0.25">
      <c r="B8" s="14">
        <v>24</v>
      </c>
      <c r="C8" s="15">
        <v>320</v>
      </c>
      <c r="D8" s="16">
        <f>I10</f>
        <v>257.8</v>
      </c>
      <c r="E8" s="16">
        <f t="shared" si="0"/>
        <v>137.80000000000001</v>
      </c>
      <c r="F8" s="17">
        <f t="shared" si="3"/>
        <v>0.53452288595810704</v>
      </c>
      <c r="G8" s="11">
        <f t="shared" si="4"/>
        <v>0.77999999999999969</v>
      </c>
      <c r="H8" s="32">
        <v>280</v>
      </c>
      <c r="I8" s="30">
        <v>226.5</v>
      </c>
      <c r="J8" s="16">
        <f t="shared" si="1"/>
        <v>227.28</v>
      </c>
      <c r="K8" s="30">
        <f t="shared" si="1"/>
        <v>228.06</v>
      </c>
      <c r="L8" s="30">
        <f t="shared" si="1"/>
        <v>228.84</v>
      </c>
      <c r="M8" s="30">
        <f t="shared" si="1"/>
        <v>229.62</v>
      </c>
      <c r="N8" s="30">
        <f t="shared" si="1"/>
        <v>230.4</v>
      </c>
      <c r="O8" s="30">
        <f t="shared" si="1"/>
        <v>231.18</v>
      </c>
      <c r="P8" s="30">
        <f t="shared" si="1"/>
        <v>231.96</v>
      </c>
      <c r="Q8" s="30">
        <f t="shared" si="1"/>
        <v>232.74</v>
      </c>
      <c r="R8" s="30">
        <f t="shared" si="1"/>
        <v>233.52</v>
      </c>
      <c r="S8" s="16">
        <f t="shared" si="1"/>
        <v>234.3</v>
      </c>
      <c r="T8" s="30">
        <f t="shared" si="1"/>
        <v>235.07999999999998</v>
      </c>
      <c r="U8" s="30">
        <f t="shared" si="1"/>
        <v>235.85999999999999</v>
      </c>
      <c r="V8" s="16">
        <f t="shared" si="1"/>
        <v>236.64</v>
      </c>
      <c r="W8" s="30">
        <f t="shared" si="1"/>
        <v>237.42</v>
      </c>
      <c r="X8" s="30">
        <f t="shared" si="1"/>
        <v>238.2</v>
      </c>
      <c r="Y8" s="30">
        <f t="shared" si="1"/>
        <v>238.98</v>
      </c>
      <c r="Z8" s="30">
        <f t="shared" si="2"/>
        <v>239.76</v>
      </c>
      <c r="AA8" s="30">
        <f t="shared" si="2"/>
        <v>240.54</v>
      </c>
      <c r="AB8" s="30">
        <f t="shared" si="2"/>
        <v>241.32</v>
      </c>
    </row>
    <row r="9" spans="1:28" x14ac:dyDescent="0.25">
      <c r="B9" s="14">
        <v>25</v>
      </c>
      <c r="C9" s="15">
        <v>345</v>
      </c>
      <c r="D9" s="19">
        <f>N11</f>
        <v>277.39999999999998</v>
      </c>
      <c r="E9" s="19">
        <f t="shared" si="0"/>
        <v>157.39999999999998</v>
      </c>
      <c r="F9" s="17">
        <f t="shared" si="3"/>
        <v>0.56741167988464303</v>
      </c>
      <c r="G9" s="11">
        <f t="shared" si="4"/>
        <v>0.78500000000000081</v>
      </c>
      <c r="H9" s="32">
        <v>300</v>
      </c>
      <c r="I9" s="30">
        <v>242.1</v>
      </c>
      <c r="J9" s="30">
        <f t="shared" si="1"/>
        <v>242.88499999999999</v>
      </c>
      <c r="K9" s="30">
        <f t="shared" si="1"/>
        <v>243.67</v>
      </c>
      <c r="L9" s="30">
        <f t="shared" si="1"/>
        <v>244.45499999999998</v>
      </c>
      <c r="M9" s="30">
        <f t="shared" si="1"/>
        <v>245.24</v>
      </c>
      <c r="N9" s="30">
        <f t="shared" si="1"/>
        <v>246.02500000000001</v>
      </c>
      <c r="O9" s="30">
        <f t="shared" si="1"/>
        <v>246.81</v>
      </c>
      <c r="P9" s="30">
        <f t="shared" si="1"/>
        <v>247.595</v>
      </c>
      <c r="Q9" s="30">
        <f t="shared" si="1"/>
        <v>248.38</v>
      </c>
      <c r="R9" s="30">
        <f t="shared" si="1"/>
        <v>249.16499999999999</v>
      </c>
      <c r="S9" s="30">
        <f t="shared" si="1"/>
        <v>249.95</v>
      </c>
      <c r="T9" s="30">
        <f t="shared" si="1"/>
        <v>250.73500000000001</v>
      </c>
      <c r="U9" s="30">
        <f t="shared" si="1"/>
        <v>251.52</v>
      </c>
      <c r="V9" s="30">
        <f t="shared" si="1"/>
        <v>252.30500000000001</v>
      </c>
      <c r="W9" s="30">
        <f t="shared" si="1"/>
        <v>253.09</v>
      </c>
      <c r="X9" s="30">
        <f t="shared" si="1"/>
        <v>253.875</v>
      </c>
      <c r="Y9" s="30">
        <f t="shared" si="1"/>
        <v>254.66</v>
      </c>
      <c r="Z9" s="30">
        <f t="shared" si="2"/>
        <v>255.44499999999999</v>
      </c>
      <c r="AA9" s="30">
        <f t="shared" si="2"/>
        <v>256.23</v>
      </c>
      <c r="AB9" s="30">
        <f t="shared" si="2"/>
        <v>257.01499999999999</v>
      </c>
    </row>
    <row r="10" spans="1:28" x14ac:dyDescent="0.25">
      <c r="B10" s="14">
        <v>26</v>
      </c>
      <c r="C10" s="15">
        <v>366</v>
      </c>
      <c r="D10" s="19">
        <f>O12</f>
        <v>293.72000000000003</v>
      </c>
      <c r="E10" s="19">
        <f t="shared" si="0"/>
        <v>173.72000000000003</v>
      </c>
      <c r="F10" s="17">
        <f t="shared" si="3"/>
        <v>0.59144763720550186</v>
      </c>
      <c r="G10" s="11">
        <f t="shared" si="4"/>
        <v>0.78499999999999948</v>
      </c>
      <c r="H10" s="32">
        <v>320</v>
      </c>
      <c r="I10" s="16">
        <v>257.8</v>
      </c>
      <c r="J10" s="30">
        <f t="shared" si="1"/>
        <v>258.58500000000004</v>
      </c>
      <c r="K10" s="30">
        <f t="shared" si="1"/>
        <v>259.37</v>
      </c>
      <c r="L10" s="30">
        <f t="shared" si="1"/>
        <v>260.15500000000003</v>
      </c>
      <c r="M10" s="30">
        <f t="shared" si="1"/>
        <v>260.94</v>
      </c>
      <c r="N10" s="30">
        <f t="shared" si="1"/>
        <v>261.72500000000002</v>
      </c>
      <c r="O10" s="30">
        <f t="shared" si="1"/>
        <v>262.51</v>
      </c>
      <c r="P10" s="30">
        <f t="shared" si="1"/>
        <v>263.29500000000002</v>
      </c>
      <c r="Q10" s="30">
        <f t="shared" si="1"/>
        <v>264.08</v>
      </c>
      <c r="R10" s="30">
        <f t="shared" si="1"/>
        <v>264.86500000000001</v>
      </c>
      <c r="S10" s="30">
        <f t="shared" si="1"/>
        <v>265.64999999999998</v>
      </c>
      <c r="T10" s="30">
        <f t="shared" si="1"/>
        <v>266.435</v>
      </c>
      <c r="U10" s="30">
        <f t="shared" si="1"/>
        <v>267.22000000000003</v>
      </c>
      <c r="V10" s="30">
        <f t="shared" si="1"/>
        <v>268.005</v>
      </c>
      <c r="W10" s="30">
        <f t="shared" si="1"/>
        <v>268.79000000000002</v>
      </c>
      <c r="X10" s="30">
        <f t="shared" si="1"/>
        <v>269.57499999999999</v>
      </c>
      <c r="Y10" s="30">
        <f t="shared" si="1"/>
        <v>270.36</v>
      </c>
      <c r="Z10" s="30">
        <f t="shared" si="2"/>
        <v>271.14499999999998</v>
      </c>
      <c r="AA10" s="30">
        <f t="shared" si="2"/>
        <v>271.93</v>
      </c>
      <c r="AB10" s="30">
        <f t="shared" si="2"/>
        <v>272.71499999999997</v>
      </c>
    </row>
    <row r="11" spans="1:28" x14ac:dyDescent="0.25">
      <c r="B11" s="14">
        <v>27</v>
      </c>
      <c r="C11" s="15">
        <v>380</v>
      </c>
      <c r="D11" s="19">
        <f>I13</f>
        <v>304.5</v>
      </c>
      <c r="E11" s="19">
        <f t="shared" si="0"/>
        <v>184.5</v>
      </c>
      <c r="F11" s="17">
        <f t="shared" si="3"/>
        <v>0.60591133004926112</v>
      </c>
      <c r="G11" s="11">
        <f t="shared" si="4"/>
        <v>0.78000000000000114</v>
      </c>
      <c r="H11" s="32">
        <v>340</v>
      </c>
      <c r="I11" s="30">
        <v>273.5</v>
      </c>
      <c r="J11" s="30">
        <f t="shared" si="1"/>
        <v>274.27999999999997</v>
      </c>
      <c r="K11" s="30">
        <f t="shared" si="1"/>
        <v>275.06</v>
      </c>
      <c r="L11" s="30">
        <f t="shared" si="1"/>
        <v>275.84000000000003</v>
      </c>
      <c r="M11" s="30">
        <f t="shared" si="1"/>
        <v>276.62</v>
      </c>
      <c r="N11" s="19">
        <f t="shared" si="1"/>
        <v>277.39999999999998</v>
      </c>
      <c r="O11" s="30">
        <f t="shared" si="1"/>
        <v>278.18</v>
      </c>
      <c r="P11" s="30">
        <f t="shared" si="1"/>
        <v>278.96000000000004</v>
      </c>
      <c r="Q11" s="30">
        <f t="shared" si="1"/>
        <v>279.74</v>
      </c>
      <c r="R11" s="30">
        <f t="shared" si="1"/>
        <v>280.52</v>
      </c>
      <c r="S11" s="30">
        <f t="shared" si="1"/>
        <v>281.3</v>
      </c>
      <c r="T11" s="30">
        <f t="shared" si="1"/>
        <v>282.08000000000004</v>
      </c>
      <c r="U11" s="30">
        <f t="shared" si="1"/>
        <v>282.86</v>
      </c>
      <c r="V11" s="30">
        <f t="shared" si="1"/>
        <v>283.64</v>
      </c>
      <c r="W11" s="30">
        <f t="shared" si="1"/>
        <v>284.42</v>
      </c>
      <c r="X11" s="30">
        <f t="shared" si="1"/>
        <v>285.20000000000005</v>
      </c>
      <c r="Y11" s="30">
        <f t="shared" si="1"/>
        <v>285.98</v>
      </c>
      <c r="Z11" s="30">
        <f t="shared" si="2"/>
        <v>286.76</v>
      </c>
      <c r="AA11" s="30">
        <f t="shared" si="2"/>
        <v>287.54000000000002</v>
      </c>
      <c r="AB11" s="30">
        <f t="shared" si="2"/>
        <v>288.32000000000005</v>
      </c>
    </row>
    <row r="12" spans="1:28" x14ac:dyDescent="0.25">
      <c r="B12" s="14">
        <v>28</v>
      </c>
      <c r="C12" s="15">
        <v>393</v>
      </c>
      <c r="D12" s="19">
        <f>V13</f>
        <v>314.51</v>
      </c>
      <c r="E12" s="19">
        <f t="shared" si="0"/>
        <v>194.51</v>
      </c>
      <c r="F12" s="17">
        <f t="shared" si="3"/>
        <v>0.61845410320816507</v>
      </c>
      <c r="G12" s="11">
        <f t="shared" si="4"/>
        <v>0.76999999999999891</v>
      </c>
      <c r="H12" s="32">
        <v>360</v>
      </c>
      <c r="I12" s="30">
        <v>289.10000000000002</v>
      </c>
      <c r="J12" s="30">
        <f t="shared" si="1"/>
        <v>289.87</v>
      </c>
      <c r="K12" s="30">
        <f t="shared" si="1"/>
        <v>290.64000000000004</v>
      </c>
      <c r="L12" s="30">
        <f t="shared" si="1"/>
        <v>291.41000000000003</v>
      </c>
      <c r="M12" s="30">
        <f t="shared" si="1"/>
        <v>292.18</v>
      </c>
      <c r="N12" s="30">
        <f t="shared" si="1"/>
        <v>292.95000000000005</v>
      </c>
      <c r="O12" s="19">
        <f t="shared" si="1"/>
        <v>293.72000000000003</v>
      </c>
      <c r="P12" s="30">
        <f t="shared" si="1"/>
        <v>294.49</v>
      </c>
      <c r="Q12" s="30">
        <f t="shared" si="1"/>
        <v>295.26</v>
      </c>
      <c r="R12" s="30">
        <f t="shared" si="1"/>
        <v>296.03000000000003</v>
      </c>
      <c r="S12" s="30">
        <f t="shared" si="1"/>
        <v>296.8</v>
      </c>
      <c r="T12" s="30">
        <f t="shared" si="1"/>
        <v>297.57</v>
      </c>
      <c r="U12" s="30">
        <f t="shared" si="1"/>
        <v>298.34000000000003</v>
      </c>
      <c r="V12" s="30">
        <f t="shared" si="1"/>
        <v>299.11</v>
      </c>
      <c r="W12" s="30">
        <f t="shared" si="1"/>
        <v>299.88</v>
      </c>
      <c r="X12" s="30">
        <f t="shared" si="1"/>
        <v>300.64999999999998</v>
      </c>
      <c r="Y12" s="30">
        <f t="shared" si="1"/>
        <v>301.42</v>
      </c>
      <c r="Z12" s="30">
        <f t="shared" si="2"/>
        <v>302.19</v>
      </c>
      <c r="AA12" s="30">
        <f t="shared" si="2"/>
        <v>302.95999999999998</v>
      </c>
      <c r="AB12" s="30">
        <f t="shared" si="2"/>
        <v>303.73</v>
      </c>
    </row>
    <row r="13" spans="1:28" x14ac:dyDescent="0.25">
      <c r="B13" s="14">
        <v>29</v>
      </c>
      <c r="C13" s="15">
        <v>411</v>
      </c>
      <c r="D13" s="19">
        <f>T14</f>
        <v>328.37</v>
      </c>
      <c r="E13" s="19">
        <f t="shared" si="0"/>
        <v>208.37</v>
      </c>
      <c r="F13" s="17">
        <f t="shared" si="3"/>
        <v>0.6345585772147273</v>
      </c>
      <c r="G13" s="11">
        <f t="shared" si="4"/>
        <v>0.76999999999999891</v>
      </c>
      <c r="H13" s="32">
        <v>380</v>
      </c>
      <c r="I13" s="19">
        <v>304.5</v>
      </c>
      <c r="J13" s="30">
        <f t="shared" si="1"/>
        <v>305.27</v>
      </c>
      <c r="K13" s="30">
        <f t="shared" si="1"/>
        <v>306.04000000000002</v>
      </c>
      <c r="L13" s="30">
        <f t="shared" si="1"/>
        <v>306.81</v>
      </c>
      <c r="M13" s="30">
        <f t="shared" si="1"/>
        <v>307.58</v>
      </c>
      <c r="N13" s="30">
        <f t="shared" si="1"/>
        <v>308.35000000000002</v>
      </c>
      <c r="O13" s="30">
        <f t="shared" si="1"/>
        <v>309.12</v>
      </c>
      <c r="P13" s="30">
        <f t="shared" si="1"/>
        <v>309.89</v>
      </c>
      <c r="Q13" s="30">
        <f t="shared" si="1"/>
        <v>310.65999999999997</v>
      </c>
      <c r="R13" s="30">
        <f t="shared" si="1"/>
        <v>311.43</v>
      </c>
      <c r="S13" s="30">
        <f t="shared" si="1"/>
        <v>312.2</v>
      </c>
      <c r="T13" s="30">
        <f t="shared" si="1"/>
        <v>312.96999999999997</v>
      </c>
      <c r="U13" s="30">
        <f t="shared" si="1"/>
        <v>313.74</v>
      </c>
      <c r="V13" s="19">
        <f t="shared" si="1"/>
        <v>314.51</v>
      </c>
      <c r="W13" s="30">
        <f t="shared" si="1"/>
        <v>315.27999999999997</v>
      </c>
      <c r="X13" s="30">
        <f t="shared" si="1"/>
        <v>316.04999999999995</v>
      </c>
      <c r="Y13" s="30">
        <f t="shared" si="1"/>
        <v>316.82</v>
      </c>
      <c r="Z13" s="30">
        <f t="shared" si="2"/>
        <v>317.58999999999997</v>
      </c>
      <c r="AA13" s="30">
        <f t="shared" si="2"/>
        <v>318.35999999999996</v>
      </c>
      <c r="AB13" s="30">
        <f t="shared" si="2"/>
        <v>319.13</v>
      </c>
    </row>
    <row r="14" spans="1:28" x14ac:dyDescent="0.25">
      <c r="B14" s="14">
        <v>30</v>
      </c>
      <c r="C14" s="15">
        <v>426</v>
      </c>
      <c r="D14" s="20">
        <f>O15</f>
        <v>339.92</v>
      </c>
      <c r="E14" s="20">
        <f t="shared" si="0"/>
        <v>219.92000000000002</v>
      </c>
      <c r="F14" s="17">
        <f t="shared" si="3"/>
        <v>0.64697575900211812</v>
      </c>
      <c r="G14" s="11">
        <f t="shared" si="4"/>
        <v>0.77000000000000168</v>
      </c>
      <c r="H14" s="32">
        <v>400</v>
      </c>
      <c r="I14" s="30">
        <v>319.89999999999998</v>
      </c>
      <c r="J14" s="30">
        <f t="shared" si="1"/>
        <v>320.66999999999996</v>
      </c>
      <c r="K14" s="30">
        <f t="shared" si="1"/>
        <v>321.44</v>
      </c>
      <c r="L14" s="30">
        <f t="shared" si="1"/>
        <v>322.20999999999998</v>
      </c>
      <c r="M14" s="30">
        <f t="shared" si="1"/>
        <v>322.97999999999996</v>
      </c>
      <c r="N14" s="30">
        <f t="shared" si="1"/>
        <v>323.75</v>
      </c>
      <c r="O14" s="30">
        <f t="shared" si="1"/>
        <v>324.52</v>
      </c>
      <c r="P14" s="30">
        <f t="shared" si="1"/>
        <v>325.28999999999996</v>
      </c>
      <c r="Q14" s="30">
        <f t="shared" si="1"/>
        <v>326.06</v>
      </c>
      <c r="R14" s="30">
        <f t="shared" si="1"/>
        <v>326.83</v>
      </c>
      <c r="S14" s="30">
        <f t="shared" si="1"/>
        <v>327.60000000000002</v>
      </c>
      <c r="T14" s="19">
        <f t="shared" si="1"/>
        <v>328.37</v>
      </c>
      <c r="U14" s="30">
        <f t="shared" si="1"/>
        <v>329.14</v>
      </c>
      <c r="V14" s="30">
        <f t="shared" si="1"/>
        <v>329.91</v>
      </c>
      <c r="W14" s="30">
        <f t="shared" si="1"/>
        <v>330.68</v>
      </c>
      <c r="X14" s="30">
        <f t="shared" si="1"/>
        <v>331.45</v>
      </c>
      <c r="Y14" s="30">
        <f t="shared" si="1"/>
        <v>332.22</v>
      </c>
      <c r="Z14" s="30">
        <f t="shared" si="2"/>
        <v>332.99</v>
      </c>
      <c r="AA14" s="30">
        <f t="shared" si="2"/>
        <v>333.76</v>
      </c>
      <c r="AB14" s="30">
        <f t="shared" si="2"/>
        <v>334.53000000000003</v>
      </c>
    </row>
    <row r="15" spans="1:28" x14ac:dyDescent="0.25">
      <c r="B15" s="14">
        <v>31</v>
      </c>
      <c r="C15" s="15">
        <v>441</v>
      </c>
      <c r="D15" s="20">
        <f>J16</f>
        <v>351.44</v>
      </c>
      <c r="E15" s="20">
        <f t="shared" si="0"/>
        <v>231.44</v>
      </c>
      <c r="F15" s="17">
        <f t="shared" si="3"/>
        <v>0.65854768950603237</v>
      </c>
      <c r="G15" s="11">
        <f t="shared" si="4"/>
        <v>0.76999999999999891</v>
      </c>
      <c r="H15" s="32">
        <v>420</v>
      </c>
      <c r="I15" s="30">
        <v>335.3</v>
      </c>
      <c r="J15" s="30">
        <f t="shared" si="1"/>
        <v>336.07</v>
      </c>
      <c r="K15" s="30">
        <f t="shared" si="1"/>
        <v>336.84000000000003</v>
      </c>
      <c r="L15" s="30">
        <f t="shared" si="1"/>
        <v>337.61</v>
      </c>
      <c r="M15" s="30">
        <f t="shared" si="1"/>
        <v>338.38</v>
      </c>
      <c r="N15" s="30">
        <f t="shared" si="1"/>
        <v>339.15</v>
      </c>
      <c r="O15" s="20">
        <f t="shared" si="1"/>
        <v>339.92</v>
      </c>
      <c r="P15" s="30">
        <f t="shared" si="1"/>
        <v>340.69</v>
      </c>
      <c r="Q15" s="30">
        <f t="shared" si="1"/>
        <v>341.46</v>
      </c>
      <c r="R15" s="30">
        <f t="shared" si="1"/>
        <v>342.23</v>
      </c>
      <c r="S15" s="30">
        <f t="shared" si="1"/>
        <v>343</v>
      </c>
      <c r="T15" s="30">
        <f t="shared" si="1"/>
        <v>343.77</v>
      </c>
      <c r="U15" s="30">
        <f t="shared" si="1"/>
        <v>344.54</v>
      </c>
      <c r="V15" s="30">
        <f t="shared" si="1"/>
        <v>345.31</v>
      </c>
      <c r="W15" s="30">
        <f t="shared" si="1"/>
        <v>346.08</v>
      </c>
      <c r="X15" s="30">
        <f t="shared" si="1"/>
        <v>346.85</v>
      </c>
      <c r="Y15" s="30">
        <f t="shared" si="1"/>
        <v>347.62</v>
      </c>
      <c r="Z15" s="30">
        <f t="shared" si="2"/>
        <v>348.39</v>
      </c>
      <c r="AA15" s="30">
        <f t="shared" si="2"/>
        <v>349.15999999999997</v>
      </c>
      <c r="AB15" s="30">
        <f t="shared" si="2"/>
        <v>349.93</v>
      </c>
    </row>
    <row r="16" spans="1:28" x14ac:dyDescent="0.25">
      <c r="B16" s="14">
        <v>32</v>
      </c>
      <c r="C16" s="15">
        <v>455</v>
      </c>
      <c r="D16" s="20">
        <f>X16</f>
        <v>361.8</v>
      </c>
      <c r="E16" s="20">
        <f t="shared" si="0"/>
        <v>241.8</v>
      </c>
      <c r="F16" s="17">
        <f t="shared" si="3"/>
        <v>0.66832504145936977</v>
      </c>
      <c r="G16" s="11">
        <f t="shared" si="4"/>
        <v>0.74000000000000055</v>
      </c>
      <c r="H16" s="32">
        <v>440</v>
      </c>
      <c r="I16" s="30">
        <v>350.7</v>
      </c>
      <c r="J16" s="20">
        <f t="shared" si="1"/>
        <v>351.44</v>
      </c>
      <c r="K16" s="30">
        <f t="shared" si="1"/>
        <v>352.18</v>
      </c>
      <c r="L16" s="30">
        <f t="shared" si="1"/>
        <v>352.92</v>
      </c>
      <c r="M16" s="30">
        <f t="shared" si="1"/>
        <v>353.65999999999997</v>
      </c>
      <c r="N16" s="30">
        <f t="shared" si="1"/>
        <v>354.4</v>
      </c>
      <c r="O16" s="30">
        <f t="shared" si="1"/>
        <v>355.14</v>
      </c>
      <c r="P16" s="30">
        <f t="shared" si="1"/>
        <v>355.88</v>
      </c>
      <c r="Q16" s="30">
        <f t="shared" si="1"/>
        <v>356.62</v>
      </c>
      <c r="R16" s="30">
        <f t="shared" si="1"/>
        <v>357.36</v>
      </c>
      <c r="S16" s="30">
        <f t="shared" si="1"/>
        <v>358.1</v>
      </c>
      <c r="T16" s="30">
        <f t="shared" si="1"/>
        <v>358.84</v>
      </c>
      <c r="U16" s="30">
        <f t="shared" si="1"/>
        <v>359.58</v>
      </c>
      <c r="V16" s="30">
        <f t="shared" si="1"/>
        <v>360.32</v>
      </c>
      <c r="W16" s="30">
        <f t="shared" si="1"/>
        <v>361.06</v>
      </c>
      <c r="X16" s="20">
        <f t="shared" si="1"/>
        <v>361.8</v>
      </c>
      <c r="Y16" s="30">
        <f t="shared" si="1"/>
        <v>362.54</v>
      </c>
      <c r="Z16" s="30">
        <f t="shared" si="2"/>
        <v>363.28</v>
      </c>
      <c r="AA16" s="30">
        <f t="shared" si="2"/>
        <v>364.02</v>
      </c>
      <c r="AB16" s="30">
        <f t="shared" si="2"/>
        <v>364.76</v>
      </c>
    </row>
    <row r="17" spans="2:28" x14ac:dyDescent="0.25">
      <c r="B17" s="14">
        <v>33</v>
      </c>
      <c r="C17" s="15">
        <v>465</v>
      </c>
      <c r="D17" s="20">
        <f>N17</f>
        <v>369.2</v>
      </c>
      <c r="E17" s="20">
        <f t="shared" si="0"/>
        <v>249.2</v>
      </c>
      <c r="F17" s="17">
        <f t="shared" si="3"/>
        <v>0.67497291440953411</v>
      </c>
      <c r="G17" s="11">
        <f t="shared" si="4"/>
        <v>0.74000000000000055</v>
      </c>
      <c r="H17" s="32">
        <v>460</v>
      </c>
      <c r="I17" s="30">
        <v>365.5</v>
      </c>
      <c r="J17" s="30">
        <f t="shared" si="1"/>
        <v>366.24</v>
      </c>
      <c r="K17" s="30">
        <f t="shared" si="1"/>
        <v>366.98</v>
      </c>
      <c r="L17" s="30">
        <f t="shared" si="1"/>
        <v>367.72</v>
      </c>
      <c r="M17" s="30">
        <f t="shared" si="1"/>
        <v>368.46</v>
      </c>
      <c r="N17" s="20">
        <f t="shared" si="1"/>
        <v>369.2</v>
      </c>
      <c r="O17" s="20">
        <f t="shared" si="1"/>
        <v>369.94</v>
      </c>
      <c r="P17" s="30">
        <f t="shared" si="1"/>
        <v>370.68</v>
      </c>
      <c r="Q17" s="30">
        <f t="shared" si="1"/>
        <v>371.42</v>
      </c>
      <c r="R17" s="30">
        <f t="shared" si="1"/>
        <v>372.16</v>
      </c>
      <c r="S17" s="30">
        <f t="shared" si="1"/>
        <v>372.9</v>
      </c>
      <c r="T17" s="30">
        <f t="shared" si="1"/>
        <v>373.64</v>
      </c>
      <c r="U17" s="30">
        <f t="shared" si="1"/>
        <v>374.38</v>
      </c>
      <c r="V17" s="30">
        <f t="shared" si="1"/>
        <v>375.12</v>
      </c>
      <c r="W17" s="30">
        <f t="shared" si="1"/>
        <v>375.86</v>
      </c>
      <c r="X17" s="21">
        <f t="shared" si="1"/>
        <v>376.6</v>
      </c>
      <c r="Y17" s="30">
        <f t="shared" si="1"/>
        <v>377.34000000000003</v>
      </c>
      <c r="Z17" s="30">
        <f t="shared" si="2"/>
        <v>378.08</v>
      </c>
      <c r="AA17" s="30">
        <f t="shared" si="2"/>
        <v>378.82</v>
      </c>
      <c r="AB17" s="30">
        <f t="shared" si="2"/>
        <v>379.56</v>
      </c>
    </row>
    <row r="18" spans="2:28" x14ac:dyDescent="0.25">
      <c r="B18" s="14">
        <v>34</v>
      </c>
      <c r="C18" s="15">
        <v>466</v>
      </c>
      <c r="D18" s="20">
        <f>O17</f>
        <v>369.94</v>
      </c>
      <c r="E18" s="20">
        <f t="shared" si="0"/>
        <v>249.94</v>
      </c>
      <c r="F18" s="17">
        <f t="shared" si="3"/>
        <v>0.67562307401200195</v>
      </c>
      <c r="G18" s="11">
        <f t="shared" si="4"/>
        <v>0.74000000000000055</v>
      </c>
      <c r="H18" s="32">
        <v>480</v>
      </c>
      <c r="I18" s="30">
        <v>380.3</v>
      </c>
      <c r="J18" s="30">
        <f t="shared" si="1"/>
        <v>381.04</v>
      </c>
      <c r="K18" s="30">
        <f t="shared" si="1"/>
        <v>381.78000000000003</v>
      </c>
      <c r="L18" s="30">
        <f t="shared" si="1"/>
        <v>382.52000000000004</v>
      </c>
      <c r="M18" s="30">
        <f t="shared" si="1"/>
        <v>383.26</v>
      </c>
      <c r="N18" s="30">
        <f t="shared" si="1"/>
        <v>384</v>
      </c>
      <c r="O18" s="30">
        <f t="shared" si="1"/>
        <v>384.74</v>
      </c>
      <c r="P18" s="30">
        <f t="shared" si="1"/>
        <v>385.48</v>
      </c>
      <c r="Q18" s="30">
        <f t="shared" si="1"/>
        <v>386.22</v>
      </c>
      <c r="R18" s="21">
        <f t="shared" si="1"/>
        <v>386.96000000000004</v>
      </c>
      <c r="S18" s="21">
        <f t="shared" si="1"/>
        <v>387.70000000000005</v>
      </c>
      <c r="T18" s="30">
        <f t="shared" si="1"/>
        <v>388.44</v>
      </c>
      <c r="U18" s="30">
        <f t="shared" si="1"/>
        <v>389.18</v>
      </c>
      <c r="V18" s="30">
        <f t="shared" si="1"/>
        <v>389.92</v>
      </c>
      <c r="W18" s="30">
        <f t="shared" si="1"/>
        <v>390.66</v>
      </c>
      <c r="X18" s="30">
        <f t="shared" si="1"/>
        <v>391.40000000000003</v>
      </c>
      <c r="Y18" s="30">
        <f t="shared" si="1"/>
        <v>392.14000000000004</v>
      </c>
      <c r="Z18" s="30">
        <f t="shared" si="2"/>
        <v>392.88</v>
      </c>
      <c r="AA18" s="30">
        <f t="shared" si="2"/>
        <v>393.62</v>
      </c>
      <c r="AB18" s="30">
        <f t="shared" si="2"/>
        <v>394.36</v>
      </c>
    </row>
    <row r="19" spans="2:28" x14ac:dyDescent="0.25">
      <c r="B19" s="14">
        <v>35</v>
      </c>
      <c r="C19" s="15">
        <v>475</v>
      </c>
      <c r="D19" s="21">
        <f>X17</f>
        <v>376.6</v>
      </c>
      <c r="E19" s="21">
        <f t="shared" si="0"/>
        <v>256.60000000000002</v>
      </c>
      <c r="F19" s="17">
        <f t="shared" si="3"/>
        <v>0.68135953266064797</v>
      </c>
      <c r="G19" s="11">
        <f t="shared" si="4"/>
        <v>0.73999999999999777</v>
      </c>
      <c r="H19" s="32">
        <v>500</v>
      </c>
      <c r="I19" s="30">
        <v>395.1</v>
      </c>
      <c r="J19" s="30">
        <f t="shared" si="1"/>
        <v>395.84000000000003</v>
      </c>
      <c r="K19" s="30">
        <f t="shared" si="1"/>
        <v>396.58000000000004</v>
      </c>
      <c r="L19" s="30">
        <f t="shared" si="1"/>
        <v>397.32</v>
      </c>
      <c r="M19" s="30">
        <f t="shared" si="1"/>
        <v>398.06</v>
      </c>
      <c r="N19" s="30">
        <f t="shared" si="1"/>
        <v>398.8</v>
      </c>
      <c r="O19" s="30">
        <f t="shared" si="1"/>
        <v>399.54</v>
      </c>
      <c r="P19" s="21">
        <f t="shared" si="1"/>
        <v>400.28000000000003</v>
      </c>
      <c r="Q19" s="30">
        <f t="shared" si="1"/>
        <v>401.02</v>
      </c>
      <c r="R19" s="30">
        <f t="shared" si="1"/>
        <v>401.76</v>
      </c>
      <c r="S19" s="21">
        <f t="shared" si="1"/>
        <v>402.5</v>
      </c>
      <c r="T19" s="30">
        <f t="shared" si="1"/>
        <v>403.24</v>
      </c>
      <c r="U19" s="30">
        <f t="shared" si="1"/>
        <v>403.98</v>
      </c>
      <c r="V19" s="30">
        <f t="shared" si="1"/>
        <v>404.71999999999997</v>
      </c>
      <c r="W19" s="30">
        <f t="shared" si="1"/>
        <v>405.46</v>
      </c>
      <c r="X19" s="30">
        <f t="shared" si="1"/>
        <v>406.2</v>
      </c>
      <c r="Y19" s="30">
        <f t="shared" ref="Y19" si="5">$I19+$G19*Y$3</f>
        <v>406.94</v>
      </c>
      <c r="Z19" s="30">
        <f t="shared" si="2"/>
        <v>407.68</v>
      </c>
      <c r="AA19" s="30">
        <f t="shared" si="2"/>
        <v>408.41999999999996</v>
      </c>
      <c r="AB19" s="30">
        <f t="shared" si="2"/>
        <v>409.15999999999997</v>
      </c>
    </row>
    <row r="20" spans="2:28" x14ac:dyDescent="0.25">
      <c r="B20" s="14">
        <v>36</v>
      </c>
      <c r="C20" s="15">
        <v>489</v>
      </c>
      <c r="D20" s="21">
        <f>R18</f>
        <v>386.96000000000004</v>
      </c>
      <c r="E20" s="21">
        <f t="shared" si="0"/>
        <v>266.96000000000004</v>
      </c>
      <c r="F20" s="17">
        <f t="shared" si="3"/>
        <v>0.68989042795120947</v>
      </c>
      <c r="G20" s="11">
        <f t="shared" si="4"/>
        <v>0.73500000000000232</v>
      </c>
      <c r="H20" s="32">
        <v>520</v>
      </c>
      <c r="I20" s="30">
        <v>409.9</v>
      </c>
      <c r="J20" s="30">
        <f t="shared" ref="J20:Y35" si="6">$I20+$G20*J$3</f>
        <v>410.63499999999999</v>
      </c>
      <c r="K20" s="30">
        <f t="shared" si="6"/>
        <v>411.37</v>
      </c>
      <c r="L20" s="30">
        <f t="shared" si="6"/>
        <v>412.10499999999996</v>
      </c>
      <c r="M20" s="30">
        <f t="shared" si="6"/>
        <v>412.84</v>
      </c>
      <c r="N20" s="30">
        <f t="shared" si="6"/>
        <v>413.57499999999999</v>
      </c>
      <c r="O20" s="30">
        <f t="shared" si="6"/>
        <v>414.31</v>
      </c>
      <c r="P20" s="30">
        <f t="shared" si="6"/>
        <v>415.04500000000002</v>
      </c>
      <c r="Q20" s="30">
        <f t="shared" si="6"/>
        <v>415.78</v>
      </c>
      <c r="R20" s="30">
        <f t="shared" si="6"/>
        <v>416.51499999999999</v>
      </c>
      <c r="S20" s="22">
        <f t="shared" si="6"/>
        <v>417.25</v>
      </c>
      <c r="T20" s="30">
        <f t="shared" si="6"/>
        <v>417.98500000000001</v>
      </c>
      <c r="U20" s="30">
        <f t="shared" si="6"/>
        <v>418.72</v>
      </c>
      <c r="V20" s="30">
        <f t="shared" si="6"/>
        <v>419.45499999999998</v>
      </c>
      <c r="W20" s="22">
        <f t="shared" si="6"/>
        <v>420.19</v>
      </c>
      <c r="X20" s="30">
        <f t="shared" si="6"/>
        <v>420.92500000000001</v>
      </c>
      <c r="Y20" s="30">
        <f t="shared" si="6"/>
        <v>421.66</v>
      </c>
      <c r="Z20" s="30">
        <f t="shared" ref="Z20:AB43" si="7">$I20+$G20*Z$3</f>
        <v>422.39500000000004</v>
      </c>
      <c r="AA20" s="30">
        <f t="shared" si="7"/>
        <v>423.13</v>
      </c>
      <c r="AB20" s="30">
        <f t="shared" si="7"/>
        <v>423.86500000000001</v>
      </c>
    </row>
    <row r="21" spans="2:28" x14ac:dyDescent="0.25">
      <c r="B21" s="14">
        <v>37</v>
      </c>
      <c r="C21" s="15">
        <v>490</v>
      </c>
      <c r="D21" s="21">
        <f>S18</f>
        <v>387.70000000000005</v>
      </c>
      <c r="E21" s="21">
        <f t="shared" si="0"/>
        <v>267.70000000000005</v>
      </c>
      <c r="F21" s="17">
        <f t="shared" si="3"/>
        <v>0.69048233169976792</v>
      </c>
      <c r="G21" s="11">
        <f t="shared" si="4"/>
        <v>0.73999999999999777</v>
      </c>
      <c r="H21" s="32">
        <v>540</v>
      </c>
      <c r="I21" s="30">
        <v>424.6</v>
      </c>
      <c r="J21" s="22">
        <f t="shared" si="6"/>
        <v>425.34000000000003</v>
      </c>
      <c r="K21" s="30">
        <f t="shared" si="6"/>
        <v>426.08000000000004</v>
      </c>
      <c r="L21" s="30">
        <f t="shared" si="6"/>
        <v>426.82</v>
      </c>
      <c r="M21" s="30">
        <f t="shared" si="6"/>
        <v>427.56</v>
      </c>
      <c r="N21" s="30">
        <f t="shared" si="6"/>
        <v>428.3</v>
      </c>
      <c r="O21" s="22">
        <f t="shared" si="6"/>
        <v>429.04</v>
      </c>
      <c r="P21" s="30">
        <f t="shared" si="6"/>
        <v>429.78000000000003</v>
      </c>
      <c r="Q21" s="30">
        <f t="shared" si="6"/>
        <v>430.52</v>
      </c>
      <c r="R21" s="30">
        <f t="shared" si="6"/>
        <v>431.26</v>
      </c>
      <c r="S21" s="30">
        <f t="shared" si="6"/>
        <v>432</v>
      </c>
      <c r="T21" s="30">
        <f t="shared" si="6"/>
        <v>432.74</v>
      </c>
      <c r="U21" s="30">
        <f t="shared" si="6"/>
        <v>433.48</v>
      </c>
      <c r="V21" s="30">
        <f t="shared" si="6"/>
        <v>434.21999999999997</v>
      </c>
      <c r="W21" s="30">
        <f t="shared" si="6"/>
        <v>434.96</v>
      </c>
      <c r="X21" s="30">
        <f t="shared" si="6"/>
        <v>435.7</v>
      </c>
      <c r="Y21" s="30">
        <f t="shared" si="6"/>
        <v>436.44</v>
      </c>
      <c r="Z21" s="22">
        <f t="shared" si="7"/>
        <v>437.18</v>
      </c>
      <c r="AA21" s="30">
        <f t="shared" si="7"/>
        <v>437.91999999999996</v>
      </c>
      <c r="AB21" s="30">
        <f t="shared" si="7"/>
        <v>438.65999999999997</v>
      </c>
    </row>
    <row r="22" spans="2:28" x14ac:dyDescent="0.25">
      <c r="B22" s="14">
        <v>38</v>
      </c>
      <c r="C22" s="15">
        <v>507</v>
      </c>
      <c r="D22" s="21">
        <f>P19</f>
        <v>400.28000000000003</v>
      </c>
      <c r="E22" s="21">
        <f t="shared" si="0"/>
        <v>280.28000000000003</v>
      </c>
      <c r="F22" s="17">
        <f t="shared" si="3"/>
        <v>0.70020985310282802</v>
      </c>
      <c r="G22" s="11">
        <f t="shared" si="4"/>
        <v>0.74000000000000055</v>
      </c>
      <c r="H22" s="32">
        <v>560</v>
      </c>
      <c r="I22" s="30">
        <v>439.4</v>
      </c>
      <c r="J22" s="30">
        <f t="shared" si="6"/>
        <v>440.14</v>
      </c>
      <c r="K22" s="30">
        <f t="shared" si="6"/>
        <v>440.88</v>
      </c>
      <c r="L22" s="30">
        <f t="shared" si="6"/>
        <v>441.62</v>
      </c>
      <c r="M22" s="30">
        <f t="shared" si="6"/>
        <v>442.35999999999996</v>
      </c>
      <c r="N22" s="30">
        <f t="shared" si="6"/>
        <v>443.09999999999997</v>
      </c>
      <c r="O22" s="30">
        <f t="shared" si="6"/>
        <v>443.84</v>
      </c>
      <c r="P22" s="30">
        <f t="shared" si="6"/>
        <v>444.58</v>
      </c>
      <c r="Q22" s="30">
        <f t="shared" si="6"/>
        <v>445.32</v>
      </c>
      <c r="R22" s="30">
        <f t="shared" si="6"/>
        <v>446.06</v>
      </c>
      <c r="S22" s="30">
        <f t="shared" si="6"/>
        <v>446.79999999999995</v>
      </c>
      <c r="T22" s="30">
        <f t="shared" si="6"/>
        <v>447.53999999999996</v>
      </c>
      <c r="U22" s="23">
        <f t="shared" si="6"/>
        <v>448.28</v>
      </c>
      <c r="V22" s="30">
        <f t="shared" si="6"/>
        <v>449.02</v>
      </c>
      <c r="W22" s="30">
        <f t="shared" si="6"/>
        <v>449.76</v>
      </c>
      <c r="X22" s="30">
        <f t="shared" si="6"/>
        <v>450.5</v>
      </c>
      <c r="Y22" s="30">
        <f t="shared" si="6"/>
        <v>451.24</v>
      </c>
      <c r="Z22" s="30">
        <f t="shared" si="7"/>
        <v>451.97999999999996</v>
      </c>
      <c r="AA22" s="30">
        <f t="shared" si="7"/>
        <v>452.71999999999997</v>
      </c>
      <c r="AB22" s="30">
        <f t="shared" si="7"/>
        <v>453.46</v>
      </c>
    </row>
    <row r="23" spans="2:28" x14ac:dyDescent="0.25">
      <c r="B23" s="14">
        <v>39</v>
      </c>
      <c r="C23" s="15">
        <v>510</v>
      </c>
      <c r="D23" s="21">
        <f>S19</f>
        <v>402.5</v>
      </c>
      <c r="E23" s="21">
        <f t="shared" si="0"/>
        <v>282.5</v>
      </c>
      <c r="F23" s="17">
        <f t="shared" si="3"/>
        <v>0.70186335403726707</v>
      </c>
      <c r="G23" s="11">
        <f t="shared" si="4"/>
        <v>0.72499999999999998</v>
      </c>
      <c r="H23" s="32">
        <v>580</v>
      </c>
      <c r="I23" s="30">
        <v>454.2</v>
      </c>
      <c r="J23" s="30">
        <f t="shared" si="6"/>
        <v>454.92500000000001</v>
      </c>
      <c r="K23" s="30">
        <f t="shared" si="6"/>
        <v>455.65</v>
      </c>
      <c r="L23" s="30">
        <f t="shared" si="6"/>
        <v>456.375</v>
      </c>
      <c r="M23" s="30">
        <f t="shared" si="6"/>
        <v>457.09999999999997</v>
      </c>
      <c r="N23" s="30">
        <f t="shared" si="6"/>
        <v>457.82499999999999</v>
      </c>
      <c r="O23" s="30">
        <f t="shared" si="6"/>
        <v>458.55</v>
      </c>
      <c r="P23" s="30">
        <f t="shared" si="6"/>
        <v>459.27499999999998</v>
      </c>
      <c r="Q23" s="23">
        <f t="shared" si="6"/>
        <v>460</v>
      </c>
      <c r="R23" s="30">
        <f t="shared" si="6"/>
        <v>460.72499999999997</v>
      </c>
      <c r="S23" s="30">
        <f t="shared" si="6"/>
        <v>461.45</v>
      </c>
      <c r="T23" s="30">
        <f t="shared" si="6"/>
        <v>462.17500000000001</v>
      </c>
      <c r="U23" s="30">
        <f t="shared" si="6"/>
        <v>462.9</v>
      </c>
      <c r="V23" s="30">
        <f t="shared" si="6"/>
        <v>463.625</v>
      </c>
      <c r="W23" s="30">
        <f t="shared" si="6"/>
        <v>464.34999999999997</v>
      </c>
      <c r="X23" s="30">
        <f t="shared" si="6"/>
        <v>465.07499999999999</v>
      </c>
      <c r="Y23" s="30">
        <f t="shared" si="6"/>
        <v>465.8</v>
      </c>
      <c r="Z23" s="30">
        <f t="shared" si="7"/>
        <v>466.52499999999998</v>
      </c>
      <c r="AA23" s="30">
        <f t="shared" si="7"/>
        <v>467.25</v>
      </c>
      <c r="AB23" s="30">
        <f t="shared" si="7"/>
        <v>467.97499999999997</v>
      </c>
    </row>
    <row r="24" spans="2:28" x14ac:dyDescent="0.25">
      <c r="B24" s="14">
        <v>40</v>
      </c>
      <c r="C24" s="15">
        <v>530</v>
      </c>
      <c r="D24" s="22">
        <f>S20</f>
        <v>417.25</v>
      </c>
      <c r="E24" s="22">
        <f t="shared" si="0"/>
        <v>297.25</v>
      </c>
      <c r="F24" s="17">
        <f t="shared" si="3"/>
        <v>0.71240263630916711</v>
      </c>
      <c r="G24" s="11">
        <f t="shared" si="4"/>
        <v>0.67500000000000004</v>
      </c>
      <c r="H24" s="32">
        <v>600</v>
      </c>
      <c r="I24" s="30">
        <v>468.7</v>
      </c>
      <c r="J24" s="30">
        <f t="shared" si="6"/>
        <v>469.375</v>
      </c>
      <c r="K24" s="30">
        <f t="shared" si="6"/>
        <v>470.05</v>
      </c>
      <c r="L24" s="30">
        <f t="shared" si="6"/>
        <v>470.72499999999997</v>
      </c>
      <c r="M24" s="30">
        <f t="shared" si="6"/>
        <v>471.4</v>
      </c>
      <c r="N24" s="23">
        <f t="shared" si="6"/>
        <v>472.07499999999999</v>
      </c>
      <c r="O24" s="30">
        <f t="shared" si="6"/>
        <v>472.75</v>
      </c>
      <c r="P24" s="30">
        <f t="shared" si="6"/>
        <v>473.42500000000001</v>
      </c>
      <c r="Q24" s="30">
        <f t="shared" si="6"/>
        <v>474.09999999999997</v>
      </c>
      <c r="R24" s="30">
        <f t="shared" si="6"/>
        <v>474.77499999999998</v>
      </c>
      <c r="S24" s="30">
        <f t="shared" si="6"/>
        <v>475.45</v>
      </c>
      <c r="T24" s="30">
        <f t="shared" si="6"/>
        <v>476.125</v>
      </c>
      <c r="U24" s="30">
        <f t="shared" si="6"/>
        <v>476.8</v>
      </c>
      <c r="V24" s="30">
        <f t="shared" si="6"/>
        <v>477.47499999999997</v>
      </c>
      <c r="W24" s="30">
        <f t="shared" si="6"/>
        <v>478.15</v>
      </c>
      <c r="X24" s="30">
        <f t="shared" si="6"/>
        <v>478.82499999999999</v>
      </c>
      <c r="Y24" s="30">
        <f t="shared" si="6"/>
        <v>479.5</v>
      </c>
      <c r="Z24" s="30">
        <f t="shared" si="7"/>
        <v>480.17500000000001</v>
      </c>
      <c r="AA24" s="30">
        <f t="shared" si="7"/>
        <v>480.84999999999997</v>
      </c>
      <c r="AB24" s="30">
        <f t="shared" si="7"/>
        <v>481.52499999999998</v>
      </c>
    </row>
    <row r="25" spans="2:28" x14ac:dyDescent="0.25">
      <c r="B25" s="14">
        <v>41</v>
      </c>
      <c r="C25" s="15">
        <v>534</v>
      </c>
      <c r="D25" s="22">
        <f>W20</f>
        <v>420.19</v>
      </c>
      <c r="E25" s="22">
        <f t="shared" si="0"/>
        <v>300.19</v>
      </c>
      <c r="F25" s="17">
        <f t="shared" si="3"/>
        <v>0.71441490754182635</v>
      </c>
      <c r="G25" s="11">
        <f t="shared" si="4"/>
        <v>0.68000000000000116</v>
      </c>
      <c r="H25" s="32">
        <v>620</v>
      </c>
      <c r="I25" s="30">
        <v>482.2</v>
      </c>
      <c r="J25" s="30">
        <f t="shared" si="6"/>
        <v>482.88</v>
      </c>
      <c r="K25" s="23">
        <f t="shared" si="6"/>
        <v>483.56</v>
      </c>
      <c r="L25" s="30">
        <f t="shared" si="6"/>
        <v>484.24</v>
      </c>
      <c r="M25" s="30">
        <f t="shared" si="6"/>
        <v>484.92</v>
      </c>
      <c r="N25" s="24">
        <f t="shared" si="6"/>
        <v>485.6</v>
      </c>
      <c r="O25" s="30">
        <f t="shared" si="6"/>
        <v>486.28</v>
      </c>
      <c r="P25" s="30">
        <f t="shared" si="6"/>
        <v>486.96</v>
      </c>
      <c r="Q25" s="30">
        <f t="shared" si="6"/>
        <v>487.64</v>
      </c>
      <c r="R25" s="30">
        <f t="shared" si="6"/>
        <v>488.32</v>
      </c>
      <c r="S25" s="30">
        <f t="shared" si="6"/>
        <v>489</v>
      </c>
      <c r="T25" s="30">
        <f t="shared" si="6"/>
        <v>489.68</v>
      </c>
      <c r="U25" s="30">
        <f t="shared" si="6"/>
        <v>490.36</v>
      </c>
      <c r="V25" s="23">
        <f t="shared" si="6"/>
        <v>491.04</v>
      </c>
      <c r="W25" s="30">
        <f t="shared" si="6"/>
        <v>491.72</v>
      </c>
      <c r="X25" s="30">
        <f t="shared" si="6"/>
        <v>492.4</v>
      </c>
      <c r="Y25" s="30">
        <f t="shared" si="6"/>
        <v>493.08</v>
      </c>
      <c r="Z25" s="30">
        <f t="shared" si="7"/>
        <v>493.76</v>
      </c>
      <c r="AA25" s="30">
        <f t="shared" si="7"/>
        <v>494.44</v>
      </c>
      <c r="AB25" s="30">
        <f t="shared" si="7"/>
        <v>495.12</v>
      </c>
    </row>
    <row r="26" spans="2:28" x14ac:dyDescent="0.25">
      <c r="B26" s="14">
        <v>42</v>
      </c>
      <c r="C26" s="15">
        <v>541</v>
      </c>
      <c r="D26" s="22">
        <f>J21</f>
        <v>425.34000000000003</v>
      </c>
      <c r="E26" s="22">
        <f t="shared" si="0"/>
        <v>305.34000000000003</v>
      </c>
      <c r="F26" s="17">
        <f t="shared" si="3"/>
        <v>0.71787276061503735</v>
      </c>
      <c r="G26" s="11">
        <f t="shared" si="4"/>
        <v>0.67999999999999827</v>
      </c>
      <c r="H26" s="32">
        <v>640</v>
      </c>
      <c r="I26" s="30">
        <v>495.8</v>
      </c>
      <c r="J26" s="30">
        <f t="shared" si="6"/>
        <v>496.48</v>
      </c>
      <c r="K26" s="30">
        <f t="shared" si="6"/>
        <v>497.16</v>
      </c>
      <c r="L26" s="30">
        <f t="shared" si="6"/>
        <v>497.84000000000003</v>
      </c>
      <c r="M26" s="30">
        <f t="shared" si="6"/>
        <v>498.52</v>
      </c>
      <c r="N26" s="30">
        <f t="shared" si="6"/>
        <v>499.2</v>
      </c>
      <c r="O26" s="30">
        <f t="shared" si="6"/>
        <v>499.88</v>
      </c>
      <c r="P26" s="30">
        <f t="shared" si="6"/>
        <v>500.56</v>
      </c>
      <c r="Q26" s="30">
        <f t="shared" si="6"/>
        <v>501.24</v>
      </c>
      <c r="R26" s="30">
        <f t="shared" si="6"/>
        <v>501.92</v>
      </c>
      <c r="S26" s="30">
        <f t="shared" si="6"/>
        <v>502.6</v>
      </c>
      <c r="T26" s="30">
        <f t="shared" si="6"/>
        <v>503.28</v>
      </c>
      <c r="U26" s="30">
        <f t="shared" si="6"/>
        <v>503.96</v>
      </c>
      <c r="V26" s="30">
        <f t="shared" si="6"/>
        <v>504.64</v>
      </c>
      <c r="W26" s="30">
        <f t="shared" si="6"/>
        <v>505.32</v>
      </c>
      <c r="X26" s="30">
        <f t="shared" si="6"/>
        <v>506</v>
      </c>
      <c r="Y26" s="30">
        <f t="shared" si="6"/>
        <v>506.68</v>
      </c>
      <c r="Z26" s="30">
        <f t="shared" si="7"/>
        <v>507.35999999999996</v>
      </c>
      <c r="AA26" s="30">
        <f t="shared" si="7"/>
        <v>508.03999999999996</v>
      </c>
      <c r="AB26" s="30">
        <f t="shared" si="7"/>
        <v>508.71999999999997</v>
      </c>
    </row>
    <row r="27" spans="2:28" x14ac:dyDescent="0.25">
      <c r="B27" s="14">
        <v>43</v>
      </c>
      <c r="C27" s="15">
        <v>546</v>
      </c>
      <c r="D27" s="22">
        <f>O21</f>
        <v>429.04</v>
      </c>
      <c r="E27" s="22">
        <f t="shared" si="0"/>
        <v>309.04000000000002</v>
      </c>
      <c r="F27" s="17">
        <f t="shared" si="3"/>
        <v>0.72030579899310088</v>
      </c>
      <c r="G27" s="11">
        <f t="shared" si="4"/>
        <v>0.65500000000000114</v>
      </c>
      <c r="H27" s="32">
        <v>660</v>
      </c>
      <c r="I27" s="30">
        <v>509.4</v>
      </c>
      <c r="J27" s="30">
        <f t="shared" si="6"/>
        <v>510.05499999999995</v>
      </c>
      <c r="K27" s="30">
        <f t="shared" si="6"/>
        <v>510.71</v>
      </c>
      <c r="L27" s="30">
        <f t="shared" si="6"/>
        <v>511.36500000000001</v>
      </c>
      <c r="M27" s="30">
        <f t="shared" si="6"/>
        <v>512.02</v>
      </c>
      <c r="N27" s="24">
        <f t="shared" si="6"/>
        <v>512.67499999999995</v>
      </c>
      <c r="O27" s="30">
        <f t="shared" si="6"/>
        <v>513.32999999999993</v>
      </c>
      <c r="P27" s="30">
        <f t="shared" si="6"/>
        <v>513.98500000000001</v>
      </c>
      <c r="Q27" s="30">
        <f t="shared" si="6"/>
        <v>514.64</v>
      </c>
      <c r="R27" s="30">
        <f t="shared" si="6"/>
        <v>515.29499999999996</v>
      </c>
      <c r="S27" s="30">
        <f t="shared" si="6"/>
        <v>515.95000000000005</v>
      </c>
      <c r="T27" s="30">
        <f t="shared" si="6"/>
        <v>516.60500000000002</v>
      </c>
      <c r="U27" s="30">
        <f t="shared" si="6"/>
        <v>517.26</v>
      </c>
      <c r="V27" s="30">
        <f t="shared" si="6"/>
        <v>517.91499999999996</v>
      </c>
      <c r="W27" s="30">
        <f t="shared" si="6"/>
        <v>518.56999999999994</v>
      </c>
      <c r="X27" s="30">
        <f t="shared" si="6"/>
        <v>519.22500000000002</v>
      </c>
      <c r="Y27" s="30">
        <f t="shared" si="6"/>
        <v>519.88</v>
      </c>
      <c r="Z27" s="30">
        <f t="shared" si="7"/>
        <v>520.53499999999997</v>
      </c>
      <c r="AA27" s="24">
        <f t="shared" si="7"/>
        <v>521.19000000000005</v>
      </c>
      <c r="AB27" s="30">
        <f t="shared" si="7"/>
        <v>521.84500000000003</v>
      </c>
    </row>
    <row r="28" spans="2:28" x14ac:dyDescent="0.25">
      <c r="B28" s="14">
        <v>44</v>
      </c>
      <c r="C28" s="15">
        <v>557</v>
      </c>
      <c r="D28" s="22">
        <f>Z21</f>
        <v>437.18</v>
      </c>
      <c r="E28" s="22">
        <f t="shared" si="0"/>
        <v>317.18</v>
      </c>
      <c r="F28" s="17">
        <f t="shared" si="3"/>
        <v>0.72551351845921586</v>
      </c>
      <c r="G28" s="11">
        <f t="shared" si="4"/>
        <v>0.65</v>
      </c>
      <c r="H28" s="32">
        <v>680</v>
      </c>
      <c r="I28" s="30">
        <v>522.5</v>
      </c>
      <c r="J28" s="30">
        <f t="shared" si="6"/>
        <v>523.15</v>
      </c>
      <c r="K28" s="30">
        <f t="shared" si="6"/>
        <v>523.79999999999995</v>
      </c>
      <c r="L28" s="30">
        <f t="shared" si="6"/>
        <v>524.45000000000005</v>
      </c>
      <c r="M28" s="30">
        <f t="shared" si="6"/>
        <v>525.1</v>
      </c>
      <c r="N28" s="30">
        <f t="shared" si="6"/>
        <v>525.75</v>
      </c>
      <c r="O28" s="30">
        <f t="shared" si="6"/>
        <v>526.4</v>
      </c>
      <c r="P28" s="30">
        <f t="shared" si="6"/>
        <v>527.04999999999995</v>
      </c>
      <c r="Q28" s="24">
        <f t="shared" si="6"/>
        <v>527.70000000000005</v>
      </c>
      <c r="R28" s="30">
        <f t="shared" si="6"/>
        <v>528.35</v>
      </c>
      <c r="S28" s="30">
        <f t="shared" si="6"/>
        <v>529</v>
      </c>
      <c r="T28" s="30">
        <f t="shared" si="6"/>
        <v>529.65</v>
      </c>
      <c r="U28" s="30">
        <f t="shared" si="6"/>
        <v>530.29999999999995</v>
      </c>
      <c r="V28" s="30">
        <f t="shared" si="6"/>
        <v>530.95000000000005</v>
      </c>
      <c r="W28" s="30">
        <f t="shared" si="6"/>
        <v>531.6</v>
      </c>
      <c r="X28" s="30">
        <f t="shared" si="6"/>
        <v>532.25</v>
      </c>
      <c r="Y28" s="30">
        <f t="shared" si="6"/>
        <v>532.9</v>
      </c>
      <c r="Z28" s="30">
        <f t="shared" si="7"/>
        <v>533.54999999999995</v>
      </c>
      <c r="AA28" s="30">
        <f t="shared" si="7"/>
        <v>534.20000000000005</v>
      </c>
      <c r="AB28" s="30">
        <f t="shared" si="7"/>
        <v>534.85</v>
      </c>
    </row>
    <row r="29" spans="2:28" x14ac:dyDescent="0.25">
      <c r="B29" s="14">
        <v>45</v>
      </c>
      <c r="C29" s="15">
        <v>572</v>
      </c>
      <c r="D29" s="23">
        <f>U22</f>
        <v>448.28</v>
      </c>
      <c r="E29" s="23">
        <f t="shared" si="0"/>
        <v>328.28</v>
      </c>
      <c r="F29" s="17">
        <f t="shared" si="3"/>
        <v>0.73231016329080034</v>
      </c>
      <c r="G29" s="11">
        <f t="shared" si="4"/>
        <v>0.65500000000000114</v>
      </c>
      <c r="H29" s="32">
        <v>700</v>
      </c>
      <c r="I29" s="30">
        <v>535.5</v>
      </c>
      <c r="J29" s="30">
        <f t="shared" si="6"/>
        <v>536.15499999999997</v>
      </c>
      <c r="K29" s="30">
        <f t="shared" si="6"/>
        <v>536.80999999999995</v>
      </c>
      <c r="L29" s="30">
        <f t="shared" si="6"/>
        <v>537.46500000000003</v>
      </c>
      <c r="M29" s="30">
        <f t="shared" si="6"/>
        <v>538.12</v>
      </c>
      <c r="N29" s="30">
        <f t="shared" si="6"/>
        <v>538.77499999999998</v>
      </c>
      <c r="O29" s="30">
        <f t="shared" si="6"/>
        <v>539.43000000000006</v>
      </c>
      <c r="P29" s="30">
        <f t="shared" si="6"/>
        <v>540.08500000000004</v>
      </c>
      <c r="Q29" s="30">
        <f t="shared" si="6"/>
        <v>540.74</v>
      </c>
      <c r="R29" s="30">
        <f t="shared" si="6"/>
        <v>541.39499999999998</v>
      </c>
      <c r="S29" s="30">
        <f t="shared" si="6"/>
        <v>542.04999999999995</v>
      </c>
      <c r="T29" s="30">
        <f t="shared" si="6"/>
        <v>542.70500000000004</v>
      </c>
      <c r="U29" s="30">
        <f t="shared" si="6"/>
        <v>543.36</v>
      </c>
      <c r="V29" s="30">
        <f t="shared" si="6"/>
        <v>544.01499999999999</v>
      </c>
      <c r="W29" s="30">
        <f t="shared" si="6"/>
        <v>544.67000000000007</v>
      </c>
      <c r="X29" s="30">
        <f t="shared" si="6"/>
        <v>545.32500000000005</v>
      </c>
      <c r="Y29" s="30">
        <f t="shared" si="6"/>
        <v>545.98</v>
      </c>
      <c r="Z29" s="25">
        <f t="shared" si="7"/>
        <v>546.63499999999999</v>
      </c>
      <c r="AA29" s="30">
        <f t="shared" si="7"/>
        <v>547.29</v>
      </c>
      <c r="AB29" s="30">
        <f t="shared" si="7"/>
        <v>547.94500000000005</v>
      </c>
    </row>
    <row r="30" spans="2:28" x14ac:dyDescent="0.25">
      <c r="B30" s="14">
        <v>46</v>
      </c>
      <c r="C30" s="15">
        <v>588</v>
      </c>
      <c r="D30" s="23">
        <f>Q23</f>
        <v>460</v>
      </c>
      <c r="E30" s="23">
        <f t="shared" si="0"/>
        <v>340</v>
      </c>
      <c r="F30" s="17">
        <f t="shared" si="3"/>
        <v>0.73913043478260865</v>
      </c>
      <c r="G30" s="11">
        <f t="shared" si="4"/>
        <v>0.65</v>
      </c>
      <c r="H30" s="32">
        <v>720</v>
      </c>
      <c r="I30" s="30">
        <v>548.6</v>
      </c>
      <c r="J30" s="30">
        <f t="shared" si="6"/>
        <v>549.25</v>
      </c>
      <c r="K30" s="30">
        <f t="shared" si="6"/>
        <v>549.9</v>
      </c>
      <c r="L30" s="30">
        <f t="shared" si="6"/>
        <v>550.55000000000007</v>
      </c>
      <c r="M30" s="24">
        <f t="shared" si="6"/>
        <v>551.20000000000005</v>
      </c>
      <c r="N30" s="30">
        <f t="shared" si="6"/>
        <v>551.85</v>
      </c>
      <c r="O30" s="30">
        <f t="shared" si="6"/>
        <v>552.5</v>
      </c>
      <c r="P30" s="30">
        <f t="shared" si="6"/>
        <v>553.15</v>
      </c>
      <c r="Q30" s="30">
        <f t="shared" si="6"/>
        <v>553.80000000000007</v>
      </c>
      <c r="R30" s="30">
        <f t="shared" si="6"/>
        <v>554.45000000000005</v>
      </c>
      <c r="S30" s="30">
        <f t="shared" si="6"/>
        <v>555.1</v>
      </c>
      <c r="T30" s="30">
        <f t="shared" si="6"/>
        <v>555.75</v>
      </c>
      <c r="U30" s="30">
        <f t="shared" si="6"/>
        <v>556.4</v>
      </c>
      <c r="V30" s="30">
        <f t="shared" si="6"/>
        <v>557.05000000000007</v>
      </c>
      <c r="W30" s="30">
        <f t="shared" si="6"/>
        <v>557.70000000000005</v>
      </c>
      <c r="X30" s="30">
        <f t="shared" si="6"/>
        <v>558.35</v>
      </c>
      <c r="Y30" s="30">
        <f t="shared" si="6"/>
        <v>559</v>
      </c>
      <c r="Z30" s="30">
        <f t="shared" si="7"/>
        <v>559.65</v>
      </c>
      <c r="AA30" s="30">
        <f t="shared" si="7"/>
        <v>560.30000000000007</v>
      </c>
      <c r="AB30" s="30">
        <f t="shared" si="7"/>
        <v>560.95000000000005</v>
      </c>
    </row>
    <row r="31" spans="2:28" x14ac:dyDescent="0.25">
      <c r="B31" s="14">
        <v>47</v>
      </c>
      <c r="C31" s="15">
        <v>605</v>
      </c>
      <c r="D31" s="23">
        <f>N24</f>
        <v>472.07499999999999</v>
      </c>
      <c r="E31" s="23">
        <f t="shared" si="0"/>
        <v>352.07499999999999</v>
      </c>
      <c r="F31" s="17">
        <f t="shared" si="3"/>
        <v>0.74580310332044697</v>
      </c>
      <c r="G31" s="11">
        <f t="shared" si="4"/>
        <v>0.65500000000000114</v>
      </c>
      <c r="H31" s="32">
        <v>740</v>
      </c>
      <c r="I31" s="25">
        <v>561.6</v>
      </c>
      <c r="J31" s="30">
        <f t="shared" si="6"/>
        <v>562.255</v>
      </c>
      <c r="K31" s="30">
        <f t="shared" si="6"/>
        <v>562.91000000000008</v>
      </c>
      <c r="L31" s="30">
        <f t="shared" si="6"/>
        <v>563.56500000000005</v>
      </c>
      <c r="M31" s="30">
        <f t="shared" si="6"/>
        <v>564.22</v>
      </c>
      <c r="N31" s="30">
        <f t="shared" si="6"/>
        <v>564.875</v>
      </c>
      <c r="O31" s="30">
        <f t="shared" si="6"/>
        <v>565.53</v>
      </c>
      <c r="P31" s="30">
        <f t="shared" si="6"/>
        <v>566.18500000000006</v>
      </c>
      <c r="Q31" s="30">
        <f t="shared" si="6"/>
        <v>566.84</v>
      </c>
      <c r="R31" s="30">
        <f t="shared" si="6"/>
        <v>567.495</v>
      </c>
      <c r="S31" s="30">
        <f t="shared" si="6"/>
        <v>568.15000000000009</v>
      </c>
      <c r="T31" s="30">
        <f t="shared" si="6"/>
        <v>568.80500000000006</v>
      </c>
      <c r="U31" s="30">
        <f t="shared" si="6"/>
        <v>569.46</v>
      </c>
      <c r="V31" s="30">
        <f t="shared" si="6"/>
        <v>570.11500000000001</v>
      </c>
      <c r="W31" s="25">
        <f t="shared" si="6"/>
        <v>570.77</v>
      </c>
      <c r="X31" s="30">
        <f t="shared" si="6"/>
        <v>571.42500000000007</v>
      </c>
      <c r="Y31" s="30">
        <f t="shared" si="6"/>
        <v>572.08000000000004</v>
      </c>
      <c r="Z31" s="30">
        <f t="shared" si="7"/>
        <v>572.73500000000001</v>
      </c>
      <c r="AA31" s="30">
        <f t="shared" si="7"/>
        <v>573.3900000000001</v>
      </c>
      <c r="AB31" s="30">
        <f t="shared" si="7"/>
        <v>574.04500000000007</v>
      </c>
    </row>
    <row r="32" spans="2:28" x14ac:dyDescent="0.25">
      <c r="B32" s="14">
        <v>48</v>
      </c>
      <c r="C32" s="15">
        <v>622</v>
      </c>
      <c r="D32" s="23">
        <f>K25</f>
        <v>483.56</v>
      </c>
      <c r="E32" s="23">
        <f t="shared" si="0"/>
        <v>363.56</v>
      </c>
      <c r="F32" s="17">
        <f t="shared" si="3"/>
        <v>0.75184051617172631</v>
      </c>
      <c r="G32" s="11">
        <f t="shared" si="4"/>
        <v>0.65</v>
      </c>
      <c r="H32" s="32">
        <v>760</v>
      </c>
      <c r="I32" s="30">
        <v>574.70000000000005</v>
      </c>
      <c r="J32" s="30">
        <f t="shared" si="6"/>
        <v>575.35</v>
      </c>
      <c r="K32" s="30">
        <f t="shared" si="6"/>
        <v>576</v>
      </c>
      <c r="L32" s="30">
        <f t="shared" si="6"/>
        <v>576.65000000000009</v>
      </c>
      <c r="M32" s="30">
        <f t="shared" si="6"/>
        <v>577.30000000000007</v>
      </c>
      <c r="N32" s="30">
        <f t="shared" si="6"/>
        <v>577.95000000000005</v>
      </c>
      <c r="O32" s="25">
        <f t="shared" si="6"/>
        <v>578.6</v>
      </c>
      <c r="P32" s="30">
        <f t="shared" si="6"/>
        <v>579.25</v>
      </c>
      <c r="Q32" s="30">
        <f t="shared" si="6"/>
        <v>579.90000000000009</v>
      </c>
      <c r="R32" s="30">
        <f t="shared" si="6"/>
        <v>580.55000000000007</v>
      </c>
      <c r="S32" s="30">
        <f t="shared" si="6"/>
        <v>581.20000000000005</v>
      </c>
      <c r="T32" s="30">
        <f t="shared" si="6"/>
        <v>581.85</v>
      </c>
      <c r="U32" s="30">
        <f t="shared" si="6"/>
        <v>582.5</v>
      </c>
      <c r="V32" s="30">
        <f t="shared" si="6"/>
        <v>583.15000000000009</v>
      </c>
      <c r="W32" s="30">
        <f t="shared" si="6"/>
        <v>583.80000000000007</v>
      </c>
      <c r="X32" s="30">
        <f t="shared" si="6"/>
        <v>584.45000000000005</v>
      </c>
      <c r="Y32" s="30">
        <f t="shared" si="6"/>
        <v>585.1</v>
      </c>
      <c r="Z32" s="30">
        <f t="shared" si="7"/>
        <v>585.75</v>
      </c>
      <c r="AA32" s="30">
        <f t="shared" si="7"/>
        <v>586.40000000000009</v>
      </c>
      <c r="AB32" s="30">
        <f t="shared" si="7"/>
        <v>587.05000000000007</v>
      </c>
    </row>
    <row r="33" spans="2:28" x14ac:dyDescent="0.25">
      <c r="B33" s="14">
        <v>49</v>
      </c>
      <c r="C33" s="15">
        <v>633</v>
      </c>
      <c r="D33" s="23">
        <f>V25</f>
        <v>491.04</v>
      </c>
      <c r="E33" s="23">
        <f t="shared" si="0"/>
        <v>371.04</v>
      </c>
      <c r="F33" s="17">
        <f t="shared" si="3"/>
        <v>0.75562072336265884</v>
      </c>
      <c r="G33" s="11">
        <f t="shared" si="4"/>
        <v>0.65499999999999547</v>
      </c>
      <c r="H33" s="32">
        <v>780</v>
      </c>
      <c r="I33" s="30">
        <v>587.70000000000005</v>
      </c>
      <c r="J33" s="30">
        <f t="shared" si="6"/>
        <v>588.35500000000002</v>
      </c>
      <c r="K33" s="30">
        <f t="shared" si="6"/>
        <v>589.01</v>
      </c>
      <c r="L33" s="30">
        <f t="shared" si="6"/>
        <v>589.66500000000008</v>
      </c>
      <c r="M33" s="30">
        <f t="shared" si="6"/>
        <v>590.32000000000005</v>
      </c>
      <c r="N33" s="30">
        <f t="shared" si="6"/>
        <v>590.97500000000002</v>
      </c>
      <c r="O33" s="30">
        <f t="shared" si="6"/>
        <v>591.63</v>
      </c>
      <c r="P33" s="30">
        <f t="shared" si="6"/>
        <v>592.28499999999997</v>
      </c>
      <c r="Q33" s="30">
        <f t="shared" si="6"/>
        <v>592.94000000000005</v>
      </c>
      <c r="R33" s="30">
        <f t="shared" si="6"/>
        <v>593.59500000000003</v>
      </c>
      <c r="S33" s="30">
        <f t="shared" si="6"/>
        <v>594.25</v>
      </c>
      <c r="T33" s="30">
        <f t="shared" si="6"/>
        <v>594.90499999999997</v>
      </c>
      <c r="U33" s="30">
        <f t="shared" si="6"/>
        <v>595.55999999999995</v>
      </c>
      <c r="V33" s="30">
        <f t="shared" si="6"/>
        <v>596.21500000000003</v>
      </c>
      <c r="W33" s="30">
        <f t="shared" si="6"/>
        <v>596.87</v>
      </c>
      <c r="X33" s="30">
        <f t="shared" si="6"/>
        <v>597.52499999999998</v>
      </c>
      <c r="Y33" s="30">
        <f t="shared" si="6"/>
        <v>598.17999999999995</v>
      </c>
      <c r="Z33" s="30">
        <f t="shared" si="7"/>
        <v>598.83499999999992</v>
      </c>
      <c r="AA33" s="30">
        <f t="shared" si="7"/>
        <v>599.49</v>
      </c>
      <c r="AB33" s="30">
        <f t="shared" si="7"/>
        <v>600.14499999999998</v>
      </c>
    </row>
    <row r="34" spans="2:28" x14ac:dyDescent="0.25">
      <c r="B34" s="14">
        <v>50</v>
      </c>
      <c r="C34" s="15">
        <v>625</v>
      </c>
      <c r="D34" s="24">
        <f>N25</f>
        <v>485.6</v>
      </c>
      <c r="E34" s="24">
        <f t="shared" si="0"/>
        <v>365.6</v>
      </c>
      <c r="F34" s="17">
        <f t="shared" si="3"/>
        <v>0.75288303130148271</v>
      </c>
      <c r="G34" s="11">
        <f t="shared" si="4"/>
        <v>0.65</v>
      </c>
      <c r="H34" s="32">
        <v>800</v>
      </c>
      <c r="I34" s="30">
        <v>600.79999999999995</v>
      </c>
      <c r="J34" s="30">
        <f t="shared" si="6"/>
        <v>601.44999999999993</v>
      </c>
      <c r="K34" s="30">
        <f t="shared" si="6"/>
        <v>602.09999999999991</v>
      </c>
      <c r="L34" s="30">
        <f t="shared" si="6"/>
        <v>602.75</v>
      </c>
      <c r="M34" s="30">
        <f t="shared" si="6"/>
        <v>603.4</v>
      </c>
      <c r="N34" s="30">
        <f t="shared" si="6"/>
        <v>604.04999999999995</v>
      </c>
      <c r="O34" s="30">
        <f t="shared" si="6"/>
        <v>604.69999999999993</v>
      </c>
      <c r="P34" s="30">
        <f t="shared" si="6"/>
        <v>605.34999999999991</v>
      </c>
      <c r="Q34" s="30">
        <f t="shared" si="6"/>
        <v>606</v>
      </c>
      <c r="R34" s="25">
        <f t="shared" si="6"/>
        <v>606.65</v>
      </c>
      <c r="S34" s="30">
        <f t="shared" si="6"/>
        <v>607.29999999999995</v>
      </c>
      <c r="T34" s="30">
        <f t="shared" si="6"/>
        <v>607.94999999999993</v>
      </c>
      <c r="U34" s="30">
        <f t="shared" si="6"/>
        <v>608.59999999999991</v>
      </c>
      <c r="V34" s="30">
        <f t="shared" si="6"/>
        <v>609.25</v>
      </c>
      <c r="W34" s="30">
        <f t="shared" si="6"/>
        <v>609.9</v>
      </c>
      <c r="X34" s="30">
        <f t="shared" si="6"/>
        <v>610.54999999999995</v>
      </c>
      <c r="Y34" s="30">
        <f t="shared" si="6"/>
        <v>611.19999999999993</v>
      </c>
      <c r="Z34" s="30">
        <f t="shared" si="7"/>
        <v>611.84999999999991</v>
      </c>
      <c r="AA34" s="30">
        <f t="shared" si="7"/>
        <v>612.5</v>
      </c>
      <c r="AB34" s="30">
        <f t="shared" si="7"/>
        <v>613.15</v>
      </c>
    </row>
    <row r="35" spans="2:28" x14ac:dyDescent="0.25">
      <c r="B35" s="14">
        <v>51</v>
      </c>
      <c r="C35" s="15">
        <v>665</v>
      </c>
      <c r="D35" s="24">
        <f>N27</f>
        <v>512.67499999999995</v>
      </c>
      <c r="E35" s="24">
        <f t="shared" si="0"/>
        <v>392.67499999999995</v>
      </c>
      <c r="F35" s="17">
        <f t="shared" si="3"/>
        <v>0.76593358365436193</v>
      </c>
      <c r="G35" s="11">
        <f t="shared" si="4"/>
        <v>0.65</v>
      </c>
      <c r="H35" s="32">
        <v>820</v>
      </c>
      <c r="I35" s="30">
        <v>613.79999999999995</v>
      </c>
      <c r="J35" s="30">
        <f t="shared" si="6"/>
        <v>614.44999999999993</v>
      </c>
      <c r="K35" s="30">
        <f t="shared" si="6"/>
        <v>615.09999999999991</v>
      </c>
      <c r="L35" s="30">
        <f t="shared" si="6"/>
        <v>615.75</v>
      </c>
      <c r="M35" s="30">
        <f t="shared" si="6"/>
        <v>616.4</v>
      </c>
      <c r="N35" s="30">
        <f t="shared" si="6"/>
        <v>617.04999999999995</v>
      </c>
      <c r="O35" s="30">
        <f t="shared" si="6"/>
        <v>617.69999999999993</v>
      </c>
      <c r="P35" s="30">
        <f t="shared" si="6"/>
        <v>618.34999999999991</v>
      </c>
      <c r="Q35" s="30">
        <f t="shared" si="6"/>
        <v>619</v>
      </c>
      <c r="R35" s="30">
        <f t="shared" si="6"/>
        <v>619.65</v>
      </c>
      <c r="S35" s="30">
        <f t="shared" si="6"/>
        <v>620.29999999999995</v>
      </c>
      <c r="T35" s="30">
        <f t="shared" si="6"/>
        <v>620.94999999999993</v>
      </c>
      <c r="U35" s="30">
        <f t="shared" si="6"/>
        <v>621.59999999999991</v>
      </c>
      <c r="V35" s="30">
        <f t="shared" si="6"/>
        <v>622.25</v>
      </c>
      <c r="W35" s="30">
        <f t="shared" si="6"/>
        <v>622.9</v>
      </c>
      <c r="X35" s="30">
        <f t="shared" si="6"/>
        <v>623.54999999999995</v>
      </c>
      <c r="Y35" s="30">
        <f t="shared" ref="Y35:Z43" si="8">$I35+$G35*Y$3</f>
        <v>624.19999999999993</v>
      </c>
      <c r="Z35" s="30">
        <f t="shared" si="8"/>
        <v>624.84999999999991</v>
      </c>
      <c r="AA35" s="30">
        <f t="shared" si="7"/>
        <v>625.5</v>
      </c>
      <c r="AB35" s="30">
        <f t="shared" si="7"/>
        <v>626.15</v>
      </c>
    </row>
    <row r="36" spans="2:28" x14ac:dyDescent="0.25">
      <c r="B36" s="14">
        <v>52</v>
      </c>
      <c r="C36" s="15">
        <v>678</v>
      </c>
      <c r="D36" s="24">
        <f>AA27</f>
        <v>521.19000000000005</v>
      </c>
      <c r="E36" s="24">
        <f t="shared" si="0"/>
        <v>401.19000000000005</v>
      </c>
      <c r="F36" s="17">
        <f t="shared" si="3"/>
        <v>0.76975766994761985</v>
      </c>
      <c r="G36" s="11">
        <f t="shared" si="4"/>
        <v>0.65500000000000114</v>
      </c>
      <c r="H36" s="32">
        <v>840</v>
      </c>
      <c r="I36" s="30">
        <v>626.79999999999995</v>
      </c>
      <c r="J36" s="30">
        <f t="shared" ref="J36:Y43" si="9">$I36+$G36*J$3</f>
        <v>627.45499999999993</v>
      </c>
      <c r="K36" s="30">
        <f t="shared" si="9"/>
        <v>628.1099999999999</v>
      </c>
      <c r="L36" s="30">
        <f t="shared" si="9"/>
        <v>628.76499999999999</v>
      </c>
      <c r="M36" s="30">
        <f t="shared" si="9"/>
        <v>629.41999999999996</v>
      </c>
      <c r="N36" s="30">
        <f t="shared" si="9"/>
        <v>630.07499999999993</v>
      </c>
      <c r="O36" s="30">
        <f t="shared" si="9"/>
        <v>630.73</v>
      </c>
      <c r="P36" s="30">
        <f t="shared" si="9"/>
        <v>631.38499999999999</v>
      </c>
      <c r="Q36" s="30">
        <f t="shared" si="9"/>
        <v>632.04</v>
      </c>
      <c r="R36" s="30">
        <f t="shared" si="9"/>
        <v>632.69499999999994</v>
      </c>
      <c r="S36" s="30">
        <f t="shared" si="9"/>
        <v>633.34999999999991</v>
      </c>
      <c r="T36" s="30">
        <f t="shared" si="9"/>
        <v>634.005</v>
      </c>
      <c r="U36" s="30">
        <f t="shared" si="9"/>
        <v>634.66</v>
      </c>
      <c r="V36" s="30">
        <f t="shared" si="9"/>
        <v>635.31499999999994</v>
      </c>
      <c r="W36" s="30">
        <f t="shared" si="9"/>
        <v>635.97</v>
      </c>
      <c r="X36" s="30">
        <f t="shared" si="9"/>
        <v>636.625</v>
      </c>
      <c r="Y36" s="30">
        <f t="shared" si="9"/>
        <v>637.28</v>
      </c>
      <c r="Z36" s="30">
        <f t="shared" si="8"/>
        <v>637.93499999999995</v>
      </c>
      <c r="AA36" s="30">
        <f t="shared" si="7"/>
        <v>638.58999999999992</v>
      </c>
      <c r="AB36" s="30">
        <f t="shared" si="7"/>
        <v>639.245</v>
      </c>
    </row>
    <row r="37" spans="2:28" x14ac:dyDescent="0.25">
      <c r="B37" s="14">
        <v>53</v>
      </c>
      <c r="C37" s="15">
        <v>688</v>
      </c>
      <c r="D37" s="24">
        <f>Q28</f>
        <v>527.70000000000005</v>
      </c>
      <c r="E37" s="24">
        <f t="shared" si="0"/>
        <v>407.70000000000005</v>
      </c>
      <c r="F37" s="17">
        <f t="shared" si="3"/>
        <v>0.77259806708357026</v>
      </c>
      <c r="G37" s="11">
        <f t="shared" si="4"/>
        <v>0.65</v>
      </c>
      <c r="H37" s="32">
        <v>860</v>
      </c>
      <c r="I37" s="30">
        <v>639.9</v>
      </c>
      <c r="J37" s="30">
        <f t="shared" si="9"/>
        <v>640.54999999999995</v>
      </c>
      <c r="K37" s="30">
        <f t="shared" si="9"/>
        <v>641.19999999999993</v>
      </c>
      <c r="L37" s="30">
        <f t="shared" si="9"/>
        <v>641.85</v>
      </c>
      <c r="M37" s="30">
        <f t="shared" si="9"/>
        <v>642.5</v>
      </c>
      <c r="N37" s="30">
        <f t="shared" si="9"/>
        <v>643.15</v>
      </c>
      <c r="O37" s="30">
        <f t="shared" si="9"/>
        <v>643.79999999999995</v>
      </c>
      <c r="P37" s="30">
        <f t="shared" si="9"/>
        <v>644.44999999999993</v>
      </c>
      <c r="Q37" s="30">
        <f t="shared" si="9"/>
        <v>645.1</v>
      </c>
      <c r="R37" s="30">
        <f t="shared" si="9"/>
        <v>645.75</v>
      </c>
      <c r="S37" s="30">
        <f t="shared" si="9"/>
        <v>646.4</v>
      </c>
      <c r="T37" s="30">
        <f t="shared" si="9"/>
        <v>647.04999999999995</v>
      </c>
      <c r="U37" s="30">
        <f t="shared" si="9"/>
        <v>647.69999999999993</v>
      </c>
      <c r="V37" s="30">
        <f t="shared" si="9"/>
        <v>648.35</v>
      </c>
      <c r="W37" s="30">
        <f t="shared" si="9"/>
        <v>649</v>
      </c>
      <c r="X37" s="30">
        <f t="shared" si="9"/>
        <v>649.65</v>
      </c>
      <c r="Y37" s="30">
        <f t="shared" si="9"/>
        <v>650.29999999999995</v>
      </c>
      <c r="Z37" s="30">
        <f t="shared" si="8"/>
        <v>650.94999999999993</v>
      </c>
      <c r="AA37" s="30">
        <f t="shared" si="7"/>
        <v>651.6</v>
      </c>
      <c r="AB37" s="30">
        <f t="shared" si="7"/>
        <v>652.25</v>
      </c>
    </row>
    <row r="38" spans="2:28" x14ac:dyDescent="0.25">
      <c r="B38" s="14">
        <v>54</v>
      </c>
      <c r="C38" s="15">
        <v>724</v>
      </c>
      <c r="D38" s="24">
        <f>M30</f>
        <v>551.20000000000005</v>
      </c>
      <c r="E38" s="24">
        <f t="shared" si="0"/>
        <v>431.20000000000005</v>
      </c>
      <c r="F38" s="17">
        <f t="shared" si="3"/>
        <v>0.78229317851959368</v>
      </c>
      <c r="G38" s="11">
        <f t="shared" si="4"/>
        <v>0.65500000000000114</v>
      </c>
      <c r="H38" s="32">
        <v>880</v>
      </c>
      <c r="I38" s="30">
        <v>652.9</v>
      </c>
      <c r="J38" s="30">
        <f t="shared" si="9"/>
        <v>653.55499999999995</v>
      </c>
      <c r="K38" s="30">
        <f t="shared" si="9"/>
        <v>654.21</v>
      </c>
      <c r="L38" s="30">
        <f t="shared" si="9"/>
        <v>654.86500000000001</v>
      </c>
      <c r="M38" s="30">
        <f t="shared" si="9"/>
        <v>655.52</v>
      </c>
      <c r="N38" s="30">
        <f t="shared" si="9"/>
        <v>656.17499999999995</v>
      </c>
      <c r="O38" s="30">
        <f t="shared" si="9"/>
        <v>656.82999999999993</v>
      </c>
      <c r="P38" s="30">
        <f t="shared" si="9"/>
        <v>657.48500000000001</v>
      </c>
      <c r="Q38" s="30">
        <f t="shared" si="9"/>
        <v>658.14</v>
      </c>
      <c r="R38" s="30">
        <f t="shared" si="9"/>
        <v>658.79499999999996</v>
      </c>
      <c r="S38" s="30">
        <f t="shared" si="9"/>
        <v>659.45</v>
      </c>
      <c r="T38" s="30">
        <f t="shared" si="9"/>
        <v>660.10500000000002</v>
      </c>
      <c r="U38" s="30">
        <f t="shared" si="9"/>
        <v>660.76</v>
      </c>
      <c r="V38" s="30">
        <f t="shared" si="9"/>
        <v>661.41499999999996</v>
      </c>
      <c r="W38" s="30">
        <f t="shared" si="9"/>
        <v>662.06999999999994</v>
      </c>
      <c r="X38" s="30">
        <f t="shared" si="9"/>
        <v>662.72500000000002</v>
      </c>
      <c r="Y38" s="30">
        <f t="shared" si="9"/>
        <v>663.38</v>
      </c>
      <c r="Z38" s="30">
        <f t="shared" si="8"/>
        <v>664.03499999999997</v>
      </c>
      <c r="AA38" s="30">
        <f t="shared" si="7"/>
        <v>664.69</v>
      </c>
      <c r="AB38" s="30">
        <f t="shared" si="7"/>
        <v>665.34500000000003</v>
      </c>
    </row>
    <row r="39" spans="2:28" x14ac:dyDescent="0.25">
      <c r="B39" s="14">
        <v>55</v>
      </c>
      <c r="C39" s="15">
        <v>717</v>
      </c>
      <c r="D39" s="25">
        <f>Z29</f>
        <v>546.63499999999999</v>
      </c>
      <c r="E39" s="25">
        <f t="shared" si="0"/>
        <v>426.63499999999999</v>
      </c>
      <c r="F39" s="17">
        <f t="shared" si="3"/>
        <v>0.78047508849597991</v>
      </c>
      <c r="G39" s="11">
        <f t="shared" si="4"/>
        <v>0.65</v>
      </c>
      <c r="H39" s="18">
        <v>900</v>
      </c>
      <c r="I39" s="30">
        <v>666</v>
      </c>
      <c r="J39" s="30">
        <f t="shared" si="9"/>
        <v>666.65</v>
      </c>
      <c r="K39" s="30">
        <f t="shared" si="9"/>
        <v>667.3</v>
      </c>
      <c r="L39" s="30">
        <f t="shared" si="9"/>
        <v>667.95</v>
      </c>
      <c r="M39" s="30">
        <f t="shared" si="9"/>
        <v>668.6</v>
      </c>
      <c r="N39" s="30">
        <f t="shared" si="9"/>
        <v>669.25</v>
      </c>
      <c r="O39" s="30">
        <f t="shared" si="9"/>
        <v>669.9</v>
      </c>
      <c r="P39" s="30">
        <f t="shared" si="9"/>
        <v>670.55</v>
      </c>
      <c r="Q39" s="30">
        <f t="shared" si="9"/>
        <v>671.2</v>
      </c>
      <c r="R39" s="30">
        <f t="shared" si="9"/>
        <v>671.85</v>
      </c>
      <c r="S39" s="30">
        <f t="shared" si="9"/>
        <v>672.5</v>
      </c>
      <c r="T39" s="30">
        <f t="shared" si="9"/>
        <v>673.15</v>
      </c>
      <c r="U39" s="30">
        <f t="shared" si="9"/>
        <v>673.8</v>
      </c>
      <c r="V39" s="30">
        <f t="shared" si="9"/>
        <v>674.45</v>
      </c>
      <c r="W39" s="30">
        <f t="shared" si="9"/>
        <v>675.1</v>
      </c>
      <c r="X39" s="30">
        <f t="shared" si="9"/>
        <v>675.75</v>
      </c>
      <c r="Y39" s="30">
        <f t="shared" si="9"/>
        <v>676.4</v>
      </c>
      <c r="Z39" s="30">
        <f t="shared" si="8"/>
        <v>677.05</v>
      </c>
      <c r="AA39" s="30">
        <f t="shared" si="7"/>
        <v>677.7</v>
      </c>
      <c r="AB39" s="30">
        <f t="shared" si="7"/>
        <v>678.35</v>
      </c>
    </row>
    <row r="40" spans="2:28" x14ac:dyDescent="0.25">
      <c r="B40" s="14">
        <v>56</v>
      </c>
      <c r="C40" s="15">
        <v>754</v>
      </c>
      <c r="D40" s="25">
        <f>W31</f>
        <v>570.77</v>
      </c>
      <c r="E40" s="25">
        <f t="shared" si="0"/>
        <v>450.77</v>
      </c>
      <c r="F40" s="17">
        <f t="shared" si="3"/>
        <v>0.7897576957443454</v>
      </c>
      <c r="G40" s="11">
        <f t="shared" si="4"/>
        <v>0.65500000000000114</v>
      </c>
      <c r="H40" s="18">
        <v>920</v>
      </c>
      <c r="I40" s="30">
        <v>679</v>
      </c>
      <c r="J40" s="30">
        <f t="shared" si="9"/>
        <v>679.65499999999997</v>
      </c>
      <c r="K40" s="30">
        <f t="shared" si="9"/>
        <v>680.31</v>
      </c>
      <c r="L40" s="30">
        <f t="shared" si="9"/>
        <v>680.96500000000003</v>
      </c>
      <c r="M40" s="30">
        <f t="shared" si="9"/>
        <v>681.62</v>
      </c>
      <c r="N40" s="30">
        <f t="shared" si="9"/>
        <v>682.27499999999998</v>
      </c>
      <c r="O40" s="30">
        <f t="shared" si="9"/>
        <v>682.93000000000006</v>
      </c>
      <c r="P40" s="30">
        <f t="shared" si="9"/>
        <v>683.58500000000004</v>
      </c>
      <c r="Q40" s="30">
        <f t="shared" si="9"/>
        <v>684.24</v>
      </c>
      <c r="R40" s="30">
        <f t="shared" si="9"/>
        <v>684.89499999999998</v>
      </c>
      <c r="S40" s="30">
        <f t="shared" si="9"/>
        <v>685.55</v>
      </c>
      <c r="T40" s="30">
        <f t="shared" si="9"/>
        <v>686.20500000000004</v>
      </c>
      <c r="U40" s="30">
        <f t="shared" si="9"/>
        <v>686.86</v>
      </c>
      <c r="V40" s="30">
        <f t="shared" si="9"/>
        <v>687.51499999999999</v>
      </c>
      <c r="W40" s="30">
        <f t="shared" si="9"/>
        <v>688.17000000000007</v>
      </c>
      <c r="X40" s="30">
        <f t="shared" si="9"/>
        <v>688.82500000000005</v>
      </c>
      <c r="Y40" s="30">
        <f t="shared" si="9"/>
        <v>689.48</v>
      </c>
      <c r="Z40" s="30">
        <f t="shared" si="8"/>
        <v>690.13499999999999</v>
      </c>
      <c r="AA40" s="30">
        <f t="shared" si="7"/>
        <v>690.79</v>
      </c>
      <c r="AB40" s="30">
        <f t="shared" si="7"/>
        <v>691.44500000000005</v>
      </c>
    </row>
    <row r="41" spans="2:28" x14ac:dyDescent="0.25">
      <c r="B41" s="14">
        <v>57</v>
      </c>
      <c r="C41" s="15">
        <v>740</v>
      </c>
      <c r="D41" s="25">
        <f>I31</f>
        <v>561.6</v>
      </c>
      <c r="E41" s="25">
        <f t="shared" si="0"/>
        <v>441.6</v>
      </c>
      <c r="F41" s="17">
        <f t="shared" si="3"/>
        <v>0.78632478632478631</v>
      </c>
      <c r="G41" s="11">
        <f t="shared" si="4"/>
        <v>0.65</v>
      </c>
      <c r="H41" s="18">
        <v>940</v>
      </c>
      <c r="I41" s="30">
        <v>692.1</v>
      </c>
      <c r="J41" s="30">
        <f t="shared" si="9"/>
        <v>692.75</v>
      </c>
      <c r="K41" s="30">
        <f t="shared" si="9"/>
        <v>693.4</v>
      </c>
      <c r="L41" s="30">
        <f t="shared" si="9"/>
        <v>694.05000000000007</v>
      </c>
      <c r="M41" s="30">
        <f t="shared" si="9"/>
        <v>694.7</v>
      </c>
      <c r="N41" s="30">
        <f t="shared" si="9"/>
        <v>695.35</v>
      </c>
      <c r="O41" s="30">
        <f t="shared" si="9"/>
        <v>696</v>
      </c>
      <c r="P41" s="30">
        <f t="shared" si="9"/>
        <v>696.65</v>
      </c>
      <c r="Q41" s="30">
        <f t="shared" si="9"/>
        <v>697.30000000000007</v>
      </c>
      <c r="R41" s="30">
        <f t="shared" si="9"/>
        <v>697.95</v>
      </c>
      <c r="S41" s="30">
        <f t="shared" si="9"/>
        <v>698.6</v>
      </c>
      <c r="T41" s="30">
        <f t="shared" si="9"/>
        <v>699.25</v>
      </c>
      <c r="U41" s="30">
        <f t="shared" si="9"/>
        <v>699.9</v>
      </c>
      <c r="V41" s="30">
        <f t="shared" si="9"/>
        <v>700.55000000000007</v>
      </c>
      <c r="W41" s="30">
        <f t="shared" si="9"/>
        <v>701.2</v>
      </c>
      <c r="X41" s="30">
        <f t="shared" si="9"/>
        <v>701.85</v>
      </c>
      <c r="Y41" s="30">
        <f t="shared" si="9"/>
        <v>702.5</v>
      </c>
      <c r="Z41" s="30">
        <f t="shared" si="8"/>
        <v>703.15</v>
      </c>
      <c r="AA41" s="30">
        <f t="shared" si="7"/>
        <v>703.80000000000007</v>
      </c>
      <c r="AB41" s="30">
        <f t="shared" si="7"/>
        <v>704.45</v>
      </c>
    </row>
    <row r="42" spans="2:28" x14ac:dyDescent="0.25">
      <c r="B42" s="14">
        <v>58</v>
      </c>
      <c r="C42" s="15">
        <v>766</v>
      </c>
      <c r="D42" s="25">
        <f>O32</f>
        <v>578.6</v>
      </c>
      <c r="E42" s="25">
        <f t="shared" si="0"/>
        <v>458.6</v>
      </c>
      <c r="F42" s="17">
        <f t="shared" si="3"/>
        <v>0.79260283442792945</v>
      </c>
      <c r="G42" s="11">
        <f t="shared" si="4"/>
        <v>0.65500000000000114</v>
      </c>
      <c r="H42" s="18">
        <v>960</v>
      </c>
      <c r="I42" s="30">
        <v>705.1</v>
      </c>
      <c r="J42" s="30">
        <f t="shared" si="9"/>
        <v>705.755</v>
      </c>
      <c r="K42" s="30">
        <f t="shared" si="9"/>
        <v>706.41000000000008</v>
      </c>
      <c r="L42" s="30">
        <f t="shared" si="9"/>
        <v>707.06500000000005</v>
      </c>
      <c r="M42" s="30">
        <f t="shared" si="9"/>
        <v>707.72</v>
      </c>
      <c r="N42" s="30">
        <f t="shared" si="9"/>
        <v>708.375</v>
      </c>
      <c r="O42" s="30">
        <f t="shared" si="9"/>
        <v>709.03</v>
      </c>
      <c r="P42" s="30">
        <f t="shared" si="9"/>
        <v>709.68500000000006</v>
      </c>
      <c r="Q42" s="30">
        <f t="shared" si="9"/>
        <v>710.34</v>
      </c>
      <c r="R42" s="30">
        <f t="shared" si="9"/>
        <v>710.995</v>
      </c>
      <c r="S42" s="30">
        <f t="shared" si="9"/>
        <v>711.65000000000009</v>
      </c>
      <c r="T42" s="30">
        <f t="shared" si="9"/>
        <v>712.30500000000006</v>
      </c>
      <c r="U42" s="30">
        <f t="shared" si="9"/>
        <v>712.96</v>
      </c>
      <c r="V42" s="30">
        <f t="shared" si="9"/>
        <v>713.61500000000001</v>
      </c>
      <c r="W42" s="30">
        <f t="shared" si="9"/>
        <v>714.27</v>
      </c>
      <c r="X42" s="30">
        <f t="shared" si="9"/>
        <v>714.92500000000007</v>
      </c>
      <c r="Y42" s="30">
        <f t="shared" si="9"/>
        <v>715.58</v>
      </c>
      <c r="Z42" s="30">
        <f t="shared" si="8"/>
        <v>716.23500000000001</v>
      </c>
      <c r="AA42" s="30">
        <f t="shared" si="7"/>
        <v>716.8900000000001</v>
      </c>
      <c r="AB42" s="30">
        <f t="shared" si="7"/>
        <v>717.54500000000007</v>
      </c>
    </row>
    <row r="43" spans="2:28" x14ac:dyDescent="0.25">
      <c r="B43" s="14">
        <v>59</v>
      </c>
      <c r="C43" s="15">
        <v>809</v>
      </c>
      <c r="D43" s="25">
        <f>R34</f>
        <v>606.65</v>
      </c>
      <c r="E43" s="25">
        <f t="shared" si="0"/>
        <v>486.65</v>
      </c>
      <c r="F43" s="17">
        <f t="shared" si="3"/>
        <v>0.80219236792219561</v>
      </c>
      <c r="G43" s="11">
        <f t="shared" si="4"/>
        <v>0.65</v>
      </c>
      <c r="H43" s="18">
        <v>980</v>
      </c>
      <c r="I43" s="30">
        <v>718.2</v>
      </c>
      <c r="J43" s="30">
        <f t="shared" si="9"/>
        <v>718.85</v>
      </c>
      <c r="K43" s="30">
        <f t="shared" si="9"/>
        <v>719.5</v>
      </c>
      <c r="L43" s="30">
        <f t="shared" si="9"/>
        <v>720.15000000000009</v>
      </c>
      <c r="M43" s="30">
        <f t="shared" si="9"/>
        <v>720.80000000000007</v>
      </c>
      <c r="N43" s="30">
        <f t="shared" si="9"/>
        <v>721.45</v>
      </c>
      <c r="O43" s="30">
        <f t="shared" si="9"/>
        <v>722.1</v>
      </c>
      <c r="P43" s="30">
        <f t="shared" si="9"/>
        <v>722.75</v>
      </c>
      <c r="Q43" s="30">
        <f t="shared" si="9"/>
        <v>723.40000000000009</v>
      </c>
      <c r="R43" s="30">
        <f t="shared" si="9"/>
        <v>724.05000000000007</v>
      </c>
      <c r="S43" s="30">
        <f t="shared" si="9"/>
        <v>724.7</v>
      </c>
      <c r="T43" s="30">
        <f t="shared" si="9"/>
        <v>725.35</v>
      </c>
      <c r="U43" s="30">
        <f t="shared" si="9"/>
        <v>726</v>
      </c>
      <c r="V43" s="30">
        <f t="shared" si="9"/>
        <v>726.65000000000009</v>
      </c>
      <c r="W43" s="30">
        <f t="shared" si="9"/>
        <v>727.30000000000007</v>
      </c>
      <c r="X43" s="30">
        <f t="shared" si="9"/>
        <v>727.95</v>
      </c>
      <c r="Y43" s="30">
        <f t="shared" si="9"/>
        <v>728.6</v>
      </c>
      <c r="Z43" s="30">
        <f t="shared" si="8"/>
        <v>729.25</v>
      </c>
      <c r="AA43" s="30">
        <f t="shared" si="7"/>
        <v>729.90000000000009</v>
      </c>
      <c r="AB43" s="30">
        <f t="shared" si="7"/>
        <v>730.55000000000007</v>
      </c>
    </row>
    <row r="44" spans="2:28" ht="12.4" thickBot="1" x14ac:dyDescent="0.3">
      <c r="B44" s="14">
        <v>60</v>
      </c>
      <c r="C44" s="15"/>
      <c r="D44" s="26"/>
      <c r="E44" s="26"/>
      <c r="H44" s="18">
        <v>1000</v>
      </c>
      <c r="I44" s="30">
        <v>731.2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2:28" ht="12.75" thickTop="1" thickBot="1" x14ac:dyDescent="0.3">
      <c r="D45" s="27" t="s">
        <v>3</v>
      </c>
      <c r="E45" s="28">
        <f>SUM(E4:E43)</f>
        <v>11594.715000000004</v>
      </c>
    </row>
    <row r="46" spans="2:28" ht="12.4" thickTop="1" x14ac:dyDescent="0.25"/>
  </sheetData>
  <mergeCells count="1">
    <mergeCell ref="F2:H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workbookViewId="0">
      <selection activeCell="H17" sqref="H17"/>
    </sheetView>
  </sheetViews>
  <sheetFormatPr defaultRowHeight="12.75" x14ac:dyDescent="0.25"/>
  <cols>
    <col min="1" max="1" width="2.33203125" customWidth="1"/>
    <col min="2" max="2" width="3.06640625" hidden="1" customWidth="1"/>
    <col min="3" max="3" width="18.46484375" bestFit="1" customWidth="1"/>
    <col min="4" max="4" width="3.59765625" customWidth="1"/>
    <col min="5" max="5" width="13" bestFit="1" customWidth="1"/>
    <col min="6" max="6" width="4.9296875" bestFit="1" customWidth="1"/>
    <col min="7" max="19" width="9.9296875" bestFit="1" customWidth="1"/>
  </cols>
  <sheetData>
    <row r="1" spans="2:19" x14ac:dyDescent="0.25">
      <c r="D1" t="s">
        <v>32</v>
      </c>
    </row>
    <row r="2" spans="2:19" x14ac:dyDescent="0.25">
      <c r="C2" s="57" t="s">
        <v>62</v>
      </c>
      <c r="D2" s="53"/>
      <c r="E2" s="54"/>
      <c r="F2" s="36" t="s">
        <v>30</v>
      </c>
      <c r="G2" s="38"/>
      <c r="H2" s="34">
        <v>20</v>
      </c>
      <c r="I2" s="34">
        <v>25</v>
      </c>
      <c r="J2" s="34">
        <v>30</v>
      </c>
      <c r="K2" s="34">
        <v>35</v>
      </c>
      <c r="L2" s="34">
        <v>40</v>
      </c>
      <c r="M2" s="34">
        <v>45</v>
      </c>
      <c r="N2" s="34">
        <v>50</v>
      </c>
      <c r="O2" s="34">
        <v>55</v>
      </c>
      <c r="P2" s="39">
        <v>60</v>
      </c>
      <c r="Q2" s="39">
        <v>65</v>
      </c>
      <c r="R2" s="39">
        <v>70</v>
      </c>
      <c r="S2" s="51" t="s">
        <v>18</v>
      </c>
    </row>
    <row r="3" spans="2:19" x14ac:dyDescent="0.25">
      <c r="C3" s="57"/>
      <c r="D3" s="55"/>
      <c r="E3" s="56"/>
      <c r="F3" s="36" t="s">
        <v>31</v>
      </c>
      <c r="G3" s="39">
        <v>19</v>
      </c>
      <c r="H3" s="34">
        <v>24</v>
      </c>
      <c r="I3" s="34">
        <v>29</v>
      </c>
      <c r="J3" s="34">
        <v>34</v>
      </c>
      <c r="K3" s="34">
        <v>39</v>
      </c>
      <c r="L3" s="34">
        <v>44</v>
      </c>
      <c r="M3" s="34">
        <v>49</v>
      </c>
      <c r="N3" s="34">
        <v>54</v>
      </c>
      <c r="O3" s="34">
        <v>59</v>
      </c>
      <c r="P3" s="39">
        <v>64</v>
      </c>
      <c r="Q3" s="39">
        <v>69</v>
      </c>
      <c r="R3" s="38"/>
      <c r="S3" s="52"/>
    </row>
    <row r="4" spans="2:19" x14ac:dyDescent="0.25">
      <c r="B4">
        <v>1</v>
      </c>
      <c r="C4" s="46" t="s">
        <v>33</v>
      </c>
      <c r="D4" s="59" t="s">
        <v>22</v>
      </c>
      <c r="E4" s="59"/>
      <c r="F4" s="37" t="s">
        <v>19</v>
      </c>
      <c r="G4" s="40">
        <v>148.19999999999999</v>
      </c>
      <c r="H4" s="35">
        <v>195.7</v>
      </c>
      <c r="I4" s="35">
        <v>267.7</v>
      </c>
      <c r="J4" s="35">
        <v>293.60000000000002</v>
      </c>
      <c r="K4" s="35">
        <v>356.4</v>
      </c>
      <c r="L4" s="35">
        <v>378.3</v>
      </c>
      <c r="M4" s="35">
        <v>400.1</v>
      </c>
      <c r="N4" s="35">
        <v>394.2</v>
      </c>
      <c r="O4" s="35">
        <v>370.1</v>
      </c>
      <c r="P4" s="40">
        <v>303</v>
      </c>
      <c r="Q4" s="40">
        <v>227.1</v>
      </c>
      <c r="R4" s="40">
        <v>205.7</v>
      </c>
      <c r="S4" s="40">
        <v>316.3</v>
      </c>
    </row>
    <row r="5" spans="2:19" x14ac:dyDescent="0.25">
      <c r="B5">
        <v>2</v>
      </c>
      <c r="C5" s="46" t="s">
        <v>34</v>
      </c>
      <c r="D5" s="59"/>
      <c r="E5" s="59"/>
      <c r="F5" s="37" t="s">
        <v>20</v>
      </c>
      <c r="G5" s="40">
        <v>75.5</v>
      </c>
      <c r="H5" s="35">
        <v>202.1</v>
      </c>
      <c r="I5" s="35">
        <v>229.3</v>
      </c>
      <c r="J5" s="35">
        <v>217.3</v>
      </c>
      <c r="K5" s="35">
        <v>218.1</v>
      </c>
      <c r="L5" s="35">
        <v>220.2</v>
      </c>
      <c r="M5" s="35">
        <v>264.3</v>
      </c>
      <c r="N5" s="35">
        <v>261.3</v>
      </c>
      <c r="O5" s="35">
        <v>248.7</v>
      </c>
      <c r="P5" s="40">
        <v>227.2</v>
      </c>
      <c r="Q5" s="40">
        <v>208.9</v>
      </c>
      <c r="R5" s="40">
        <v>187.7</v>
      </c>
      <c r="S5" s="40">
        <v>227.5</v>
      </c>
    </row>
    <row r="6" spans="2:19" x14ac:dyDescent="0.25">
      <c r="B6">
        <v>3</v>
      </c>
      <c r="C6" s="46" t="s">
        <v>35</v>
      </c>
      <c r="D6" s="59"/>
      <c r="E6" s="59"/>
      <c r="F6" s="37" t="s">
        <v>21</v>
      </c>
      <c r="G6" s="40">
        <v>117.9</v>
      </c>
      <c r="H6" s="35">
        <v>199.4</v>
      </c>
      <c r="I6" s="35">
        <v>246</v>
      </c>
      <c r="J6" s="35">
        <v>254.2</v>
      </c>
      <c r="K6" s="35">
        <v>277</v>
      </c>
      <c r="L6" s="35">
        <v>283.2</v>
      </c>
      <c r="M6" s="35">
        <v>305.10000000000002</v>
      </c>
      <c r="N6" s="35">
        <v>292.7</v>
      </c>
      <c r="O6" s="35">
        <v>278.10000000000002</v>
      </c>
      <c r="P6" s="40">
        <v>245</v>
      </c>
      <c r="Q6" s="40">
        <v>213.1</v>
      </c>
      <c r="R6" s="40">
        <v>193</v>
      </c>
      <c r="S6" s="40">
        <v>256.7</v>
      </c>
    </row>
    <row r="7" spans="2:19" ht="12.75" customHeight="1" x14ac:dyDescent="0.25">
      <c r="B7">
        <v>4</v>
      </c>
      <c r="C7" s="46" t="s">
        <v>36</v>
      </c>
      <c r="D7" s="58" t="s">
        <v>29</v>
      </c>
      <c r="E7" s="59" t="s">
        <v>23</v>
      </c>
      <c r="F7" s="37" t="s">
        <v>19</v>
      </c>
      <c r="G7" s="40">
        <v>170.2</v>
      </c>
      <c r="H7" s="35">
        <v>237.6</v>
      </c>
      <c r="I7" s="35">
        <v>326.8</v>
      </c>
      <c r="J7" s="35">
        <v>388.4</v>
      </c>
      <c r="K7" s="35">
        <v>444.4</v>
      </c>
      <c r="L7" s="35">
        <v>479.1</v>
      </c>
      <c r="M7" s="35">
        <v>508.1</v>
      </c>
      <c r="N7" s="35">
        <v>524.5</v>
      </c>
      <c r="O7" s="35">
        <v>515</v>
      </c>
      <c r="P7" s="40">
        <v>425.2</v>
      </c>
      <c r="Q7" s="40">
        <v>380.2</v>
      </c>
      <c r="R7" s="40">
        <v>335.9</v>
      </c>
      <c r="S7" s="40">
        <v>436.6</v>
      </c>
    </row>
    <row r="8" spans="2:19" x14ac:dyDescent="0.25">
      <c r="B8">
        <v>5</v>
      </c>
      <c r="C8" s="46" t="s">
        <v>37</v>
      </c>
      <c r="D8" s="58"/>
      <c r="E8" s="59"/>
      <c r="F8" s="37" t="s">
        <v>20</v>
      </c>
      <c r="G8" s="40">
        <v>89.8</v>
      </c>
      <c r="H8" s="35">
        <v>196.5</v>
      </c>
      <c r="I8" s="35">
        <v>260.2</v>
      </c>
      <c r="J8" s="35">
        <v>257.3</v>
      </c>
      <c r="K8" s="35">
        <v>249.6</v>
      </c>
      <c r="L8" s="35">
        <v>241.9</v>
      </c>
      <c r="M8" s="35">
        <v>243.6</v>
      </c>
      <c r="N8" s="35">
        <v>257.3</v>
      </c>
      <c r="O8" s="35">
        <v>250.5</v>
      </c>
      <c r="P8" s="40">
        <v>220.8</v>
      </c>
      <c r="Q8" s="40">
        <v>188</v>
      </c>
      <c r="R8" s="40">
        <v>216.1</v>
      </c>
      <c r="S8" s="40">
        <v>236.6</v>
      </c>
    </row>
    <row r="9" spans="2:19" x14ac:dyDescent="0.25">
      <c r="B9">
        <v>6</v>
      </c>
      <c r="C9" s="46" t="s">
        <v>38</v>
      </c>
      <c r="D9" s="58"/>
      <c r="E9" s="59"/>
      <c r="F9" s="37" t="s">
        <v>21</v>
      </c>
      <c r="G9" s="40">
        <v>125.2</v>
      </c>
      <c r="H9" s="35">
        <v>217.2</v>
      </c>
      <c r="I9" s="35">
        <v>300.5</v>
      </c>
      <c r="J9" s="35">
        <v>343.9</v>
      </c>
      <c r="K9" s="35">
        <v>381</v>
      </c>
      <c r="L9" s="35">
        <v>394.9</v>
      </c>
      <c r="M9" s="35">
        <v>402.2</v>
      </c>
      <c r="N9" s="35">
        <v>415.4</v>
      </c>
      <c r="O9" s="35">
        <v>403.8</v>
      </c>
      <c r="P9" s="40">
        <v>346.6</v>
      </c>
      <c r="Q9" s="40">
        <v>301.7</v>
      </c>
      <c r="R9" s="40">
        <v>291.39999999999998</v>
      </c>
      <c r="S9" s="40">
        <v>359.6</v>
      </c>
    </row>
    <row r="10" spans="2:19" x14ac:dyDescent="0.25">
      <c r="B10">
        <v>7</v>
      </c>
      <c r="C10" s="46" t="s">
        <v>39</v>
      </c>
      <c r="D10" s="58"/>
      <c r="E10" s="59" t="s">
        <v>24</v>
      </c>
      <c r="F10" s="37" t="s">
        <v>19</v>
      </c>
      <c r="G10" s="40">
        <v>159.6</v>
      </c>
      <c r="H10" s="35">
        <v>273.7</v>
      </c>
      <c r="I10" s="35">
        <v>349.3</v>
      </c>
      <c r="J10" s="35">
        <v>396.6</v>
      </c>
      <c r="K10" s="35">
        <v>458.9</v>
      </c>
      <c r="L10" s="35">
        <v>495.3</v>
      </c>
      <c r="M10" s="35">
        <v>523.6</v>
      </c>
      <c r="N10" s="35">
        <v>550.79999999999995</v>
      </c>
      <c r="O10" s="35">
        <v>547.1</v>
      </c>
      <c r="P10" s="40">
        <v>454.8</v>
      </c>
      <c r="Q10" s="40">
        <v>354.8</v>
      </c>
      <c r="R10" s="40">
        <v>448.7</v>
      </c>
      <c r="S10" s="40">
        <v>461</v>
      </c>
    </row>
    <row r="11" spans="2:19" x14ac:dyDescent="0.25">
      <c r="B11">
        <v>8</v>
      </c>
      <c r="C11" s="46" t="s">
        <v>40</v>
      </c>
      <c r="D11" s="58"/>
      <c r="E11" s="59"/>
      <c r="F11" s="37" t="s">
        <v>20</v>
      </c>
      <c r="G11" s="40">
        <v>118.8</v>
      </c>
      <c r="H11" s="35">
        <v>214.3</v>
      </c>
      <c r="I11" s="35">
        <v>260.5</v>
      </c>
      <c r="J11" s="35">
        <v>269.8</v>
      </c>
      <c r="K11" s="35">
        <v>277.8</v>
      </c>
      <c r="L11" s="35">
        <v>253.9</v>
      </c>
      <c r="M11" s="35">
        <v>246.8</v>
      </c>
      <c r="N11" s="35">
        <v>252.5</v>
      </c>
      <c r="O11" s="35">
        <v>248.1</v>
      </c>
      <c r="P11" s="40">
        <v>195.8</v>
      </c>
      <c r="Q11" s="40">
        <v>187.7</v>
      </c>
      <c r="R11" s="40">
        <v>259</v>
      </c>
      <c r="S11" s="40">
        <v>245</v>
      </c>
    </row>
    <row r="12" spans="2:19" x14ac:dyDescent="0.25">
      <c r="B12">
        <v>9</v>
      </c>
      <c r="C12" s="46" t="s">
        <v>41</v>
      </c>
      <c r="D12" s="58"/>
      <c r="E12" s="59"/>
      <c r="F12" s="37" t="s">
        <v>21</v>
      </c>
      <c r="G12" s="40">
        <v>145</v>
      </c>
      <c r="H12" s="35">
        <v>248.3</v>
      </c>
      <c r="I12" s="35">
        <v>318.8</v>
      </c>
      <c r="J12" s="35">
        <v>356.9</v>
      </c>
      <c r="K12" s="35">
        <v>406.6</v>
      </c>
      <c r="L12" s="35">
        <v>421.9</v>
      </c>
      <c r="M12" s="35">
        <v>425.5</v>
      </c>
      <c r="N12" s="35">
        <v>446.4</v>
      </c>
      <c r="O12" s="35">
        <v>440.7</v>
      </c>
      <c r="P12" s="40">
        <v>375.9</v>
      </c>
      <c r="Q12" s="40">
        <v>303.60000000000002</v>
      </c>
      <c r="R12" s="40">
        <v>384.8</v>
      </c>
      <c r="S12" s="40">
        <v>389.7</v>
      </c>
    </row>
    <row r="13" spans="2:19" x14ac:dyDescent="0.25">
      <c r="B13">
        <v>10</v>
      </c>
      <c r="C13" s="46" t="s">
        <v>42</v>
      </c>
      <c r="D13" s="58"/>
      <c r="E13" s="59" t="s">
        <v>25</v>
      </c>
      <c r="F13" s="37" t="s">
        <v>19</v>
      </c>
      <c r="G13" s="40">
        <v>160</v>
      </c>
      <c r="H13" s="35">
        <v>279.60000000000002</v>
      </c>
      <c r="I13" s="35">
        <v>361.7</v>
      </c>
      <c r="J13" s="35">
        <v>420.8</v>
      </c>
      <c r="K13" s="35">
        <v>471.2</v>
      </c>
      <c r="L13" s="35">
        <v>529.5</v>
      </c>
      <c r="M13" s="35">
        <v>548.6</v>
      </c>
      <c r="N13" s="35">
        <v>589.79999999999995</v>
      </c>
      <c r="O13" s="35">
        <v>587.9</v>
      </c>
      <c r="P13" s="40">
        <v>440.1</v>
      </c>
      <c r="Q13" s="40">
        <v>366.3</v>
      </c>
      <c r="R13" s="40">
        <v>488.1</v>
      </c>
      <c r="S13" s="40">
        <v>478.8</v>
      </c>
    </row>
    <row r="14" spans="2:19" x14ac:dyDescent="0.25">
      <c r="B14">
        <v>11</v>
      </c>
      <c r="C14" s="46" t="s">
        <v>43</v>
      </c>
      <c r="D14" s="58"/>
      <c r="E14" s="59"/>
      <c r="F14" s="37" t="s">
        <v>20</v>
      </c>
      <c r="G14" s="40">
        <v>126.4</v>
      </c>
      <c r="H14" s="35">
        <v>234.6</v>
      </c>
      <c r="I14" s="35">
        <v>284.8</v>
      </c>
      <c r="J14" s="35">
        <v>296.8</v>
      </c>
      <c r="K14" s="35">
        <v>291.7</v>
      </c>
      <c r="L14" s="35">
        <v>281.39999999999998</v>
      </c>
      <c r="M14" s="35">
        <v>256.8</v>
      </c>
      <c r="N14" s="35">
        <v>266</v>
      </c>
      <c r="O14" s="35">
        <v>250</v>
      </c>
      <c r="P14" s="40">
        <v>193.8</v>
      </c>
      <c r="Q14" s="40">
        <v>156.4</v>
      </c>
      <c r="R14" s="40">
        <v>216.1</v>
      </c>
      <c r="S14" s="40">
        <v>259.8</v>
      </c>
    </row>
    <row r="15" spans="2:19" x14ac:dyDescent="0.25">
      <c r="B15">
        <v>12</v>
      </c>
      <c r="C15" s="46" t="s">
        <v>44</v>
      </c>
      <c r="D15" s="58"/>
      <c r="E15" s="59"/>
      <c r="F15" s="37" t="s">
        <v>21</v>
      </c>
      <c r="G15" s="40">
        <v>145.9</v>
      </c>
      <c r="H15" s="35">
        <v>258.60000000000002</v>
      </c>
      <c r="I15" s="35">
        <v>333.3</v>
      </c>
      <c r="J15" s="35">
        <v>377.5</v>
      </c>
      <c r="K15" s="35">
        <v>414.5</v>
      </c>
      <c r="L15" s="35">
        <v>449.3</v>
      </c>
      <c r="M15" s="35">
        <v>445.2</v>
      </c>
      <c r="N15" s="35">
        <v>462</v>
      </c>
      <c r="O15" s="35">
        <v>468.5</v>
      </c>
      <c r="P15" s="40">
        <v>359.9</v>
      </c>
      <c r="Q15" s="40">
        <v>299.39999999999998</v>
      </c>
      <c r="R15" s="40">
        <v>384.7</v>
      </c>
      <c r="S15" s="40">
        <v>401.5</v>
      </c>
    </row>
    <row r="16" spans="2:19" x14ac:dyDescent="0.25">
      <c r="B16">
        <v>13</v>
      </c>
      <c r="C16" s="46" t="s">
        <v>45</v>
      </c>
      <c r="D16" s="58"/>
      <c r="E16" s="59" t="s">
        <v>26</v>
      </c>
      <c r="F16" s="37" t="s">
        <v>19</v>
      </c>
      <c r="G16" s="40">
        <v>165.3</v>
      </c>
      <c r="H16" s="35">
        <v>272.39999999999998</v>
      </c>
      <c r="I16" s="35">
        <v>401</v>
      </c>
      <c r="J16" s="35">
        <v>478.8</v>
      </c>
      <c r="K16" s="35">
        <v>540</v>
      </c>
      <c r="L16" s="35">
        <v>607.79999999999995</v>
      </c>
      <c r="M16" s="35">
        <v>654.70000000000005</v>
      </c>
      <c r="N16" s="35">
        <v>710.5</v>
      </c>
      <c r="O16" s="35">
        <v>705.6</v>
      </c>
      <c r="P16" s="40">
        <v>522.79999999999995</v>
      </c>
      <c r="Q16" s="40">
        <v>381.3</v>
      </c>
      <c r="R16" s="40">
        <v>503.4</v>
      </c>
      <c r="S16" s="40">
        <v>557.6</v>
      </c>
    </row>
    <row r="17" spans="2:19" x14ac:dyDescent="0.25">
      <c r="B17">
        <v>14</v>
      </c>
      <c r="C17" s="46" t="s">
        <v>46</v>
      </c>
      <c r="D17" s="58"/>
      <c r="E17" s="59"/>
      <c r="F17" s="37" t="s">
        <v>20</v>
      </c>
      <c r="G17" s="40">
        <v>96.1</v>
      </c>
      <c r="H17" s="35">
        <v>217.3</v>
      </c>
      <c r="I17" s="35">
        <v>320.89999999999998</v>
      </c>
      <c r="J17" s="35">
        <v>321.60000000000002</v>
      </c>
      <c r="K17" s="35">
        <v>316.10000000000002</v>
      </c>
      <c r="L17" s="35">
        <v>326.3</v>
      </c>
      <c r="M17" s="35">
        <v>302.8</v>
      </c>
      <c r="N17" s="35">
        <v>283.7</v>
      </c>
      <c r="O17" s="35">
        <v>247.1</v>
      </c>
      <c r="P17" s="40">
        <v>184</v>
      </c>
      <c r="Q17" s="40">
        <v>150.80000000000001</v>
      </c>
      <c r="R17" s="40">
        <v>156.69999999999999</v>
      </c>
      <c r="S17" s="40">
        <v>281.89999999999998</v>
      </c>
    </row>
    <row r="18" spans="2:19" x14ac:dyDescent="0.25">
      <c r="B18">
        <v>15</v>
      </c>
      <c r="C18" s="46" t="s">
        <v>47</v>
      </c>
      <c r="D18" s="58"/>
      <c r="E18" s="59"/>
      <c r="F18" s="37" t="s">
        <v>21</v>
      </c>
      <c r="G18" s="40">
        <v>131.80000000000001</v>
      </c>
      <c r="H18" s="35">
        <v>249.2</v>
      </c>
      <c r="I18" s="35">
        <v>371.5</v>
      </c>
      <c r="J18" s="35">
        <v>425.3</v>
      </c>
      <c r="K18" s="35">
        <v>467.9</v>
      </c>
      <c r="L18" s="35">
        <v>512.20000000000005</v>
      </c>
      <c r="M18" s="35">
        <v>533</v>
      </c>
      <c r="N18" s="35">
        <v>564.4</v>
      </c>
      <c r="O18" s="35">
        <v>541.29999999999995</v>
      </c>
      <c r="P18" s="40">
        <v>400.4</v>
      </c>
      <c r="Q18" s="40">
        <v>293.7</v>
      </c>
      <c r="R18" s="40">
        <v>357</v>
      </c>
      <c r="S18" s="40">
        <v>460.5</v>
      </c>
    </row>
    <row r="19" spans="2:19" x14ac:dyDescent="0.25">
      <c r="B19">
        <v>16</v>
      </c>
      <c r="C19" s="46" t="s">
        <v>48</v>
      </c>
      <c r="D19" s="58"/>
      <c r="E19" s="59" t="s">
        <v>27</v>
      </c>
      <c r="F19" s="37" t="s">
        <v>19</v>
      </c>
      <c r="G19" s="40">
        <v>138.9</v>
      </c>
      <c r="H19" s="35">
        <v>305.60000000000002</v>
      </c>
      <c r="I19" s="35">
        <v>468.8</v>
      </c>
      <c r="J19" s="35">
        <v>579</v>
      </c>
      <c r="K19" s="35">
        <v>664.5</v>
      </c>
      <c r="L19" s="35">
        <v>742.7</v>
      </c>
      <c r="M19" s="35">
        <v>846.4</v>
      </c>
      <c r="N19" s="35">
        <v>909.1</v>
      </c>
      <c r="O19" s="35">
        <v>894.7</v>
      </c>
      <c r="P19" s="40">
        <v>585.20000000000005</v>
      </c>
      <c r="Q19" s="40">
        <v>554.20000000000005</v>
      </c>
      <c r="R19" s="40">
        <v>737.9</v>
      </c>
      <c r="S19" s="40">
        <v>702.4</v>
      </c>
    </row>
    <row r="20" spans="2:19" x14ac:dyDescent="0.25">
      <c r="B20">
        <v>17</v>
      </c>
      <c r="C20" s="46" t="s">
        <v>49</v>
      </c>
      <c r="D20" s="58"/>
      <c r="E20" s="59"/>
      <c r="F20" s="37" t="s">
        <v>20</v>
      </c>
      <c r="G20" s="40">
        <v>97.7</v>
      </c>
      <c r="H20" s="35">
        <v>229.6</v>
      </c>
      <c r="I20" s="35">
        <v>356.7</v>
      </c>
      <c r="J20" s="35">
        <v>360.3</v>
      </c>
      <c r="K20" s="35">
        <v>357.5</v>
      </c>
      <c r="L20" s="35">
        <v>347.7</v>
      </c>
      <c r="M20" s="35">
        <v>351.7</v>
      </c>
      <c r="N20" s="35">
        <v>319.2</v>
      </c>
      <c r="O20" s="35">
        <v>266.89999999999998</v>
      </c>
      <c r="P20" s="40">
        <v>171.4</v>
      </c>
      <c r="Q20" s="40">
        <v>140</v>
      </c>
      <c r="R20" s="40">
        <v>134.80000000000001</v>
      </c>
      <c r="S20" s="40">
        <v>315.5</v>
      </c>
    </row>
    <row r="21" spans="2:19" x14ac:dyDescent="0.25">
      <c r="B21">
        <v>18</v>
      </c>
      <c r="C21" s="46" t="s">
        <v>50</v>
      </c>
      <c r="D21" s="58"/>
      <c r="E21" s="59"/>
      <c r="F21" s="37" t="s">
        <v>21</v>
      </c>
      <c r="G21" s="40">
        <v>120.1</v>
      </c>
      <c r="H21" s="35">
        <v>276.2</v>
      </c>
      <c r="I21" s="35">
        <v>431.6</v>
      </c>
      <c r="J21" s="35">
        <v>513</v>
      </c>
      <c r="K21" s="35">
        <v>570.1</v>
      </c>
      <c r="L21" s="35">
        <v>616.1</v>
      </c>
      <c r="M21" s="35">
        <v>688</v>
      </c>
      <c r="N21" s="35">
        <v>729</v>
      </c>
      <c r="O21" s="35">
        <v>698.4</v>
      </c>
      <c r="P21" s="40">
        <v>440.1</v>
      </c>
      <c r="Q21" s="40">
        <v>390.4</v>
      </c>
      <c r="R21" s="40">
        <v>594.6</v>
      </c>
      <c r="S21" s="40">
        <v>577.79999999999995</v>
      </c>
    </row>
    <row r="22" spans="2:19" x14ac:dyDescent="0.25">
      <c r="B22">
        <v>19</v>
      </c>
      <c r="C22" s="46" t="s">
        <v>51</v>
      </c>
      <c r="D22" s="58"/>
      <c r="E22" s="59" t="s">
        <v>21</v>
      </c>
      <c r="F22" s="37" t="s">
        <v>19</v>
      </c>
      <c r="G22" s="40">
        <v>156.4</v>
      </c>
      <c r="H22" s="35">
        <v>275.2</v>
      </c>
      <c r="I22" s="35">
        <v>391.7</v>
      </c>
      <c r="J22" s="35">
        <v>463.6</v>
      </c>
      <c r="K22" s="35">
        <v>520.5</v>
      </c>
      <c r="L22" s="35">
        <v>579.4</v>
      </c>
      <c r="M22" s="35">
        <v>637.79999999999995</v>
      </c>
      <c r="N22" s="35">
        <v>680.3</v>
      </c>
      <c r="O22" s="35">
        <v>663</v>
      </c>
      <c r="P22" s="40">
        <v>475.1</v>
      </c>
      <c r="Q22" s="40">
        <v>384.2</v>
      </c>
      <c r="R22" s="40">
        <v>391.8</v>
      </c>
      <c r="S22" s="40">
        <v>532.9</v>
      </c>
    </row>
    <row r="23" spans="2:19" x14ac:dyDescent="0.25">
      <c r="B23">
        <v>20</v>
      </c>
      <c r="C23" s="46" t="s">
        <v>52</v>
      </c>
      <c r="D23" s="58"/>
      <c r="E23" s="59"/>
      <c r="F23" s="37" t="s">
        <v>20</v>
      </c>
      <c r="G23" s="40">
        <v>100.7</v>
      </c>
      <c r="H23" s="35">
        <v>216.3</v>
      </c>
      <c r="I23" s="35">
        <v>301.10000000000002</v>
      </c>
      <c r="J23" s="35">
        <v>302.89999999999998</v>
      </c>
      <c r="K23" s="35">
        <v>297.2</v>
      </c>
      <c r="L23" s="35">
        <v>290.3</v>
      </c>
      <c r="M23" s="35">
        <v>281.7</v>
      </c>
      <c r="N23" s="35">
        <v>276.10000000000002</v>
      </c>
      <c r="O23" s="35">
        <v>253.1</v>
      </c>
      <c r="P23" s="40">
        <v>199.5</v>
      </c>
      <c r="Q23" s="40">
        <v>176.8</v>
      </c>
      <c r="R23" s="40">
        <v>218.3</v>
      </c>
      <c r="S23" s="40">
        <v>265.8</v>
      </c>
    </row>
    <row r="24" spans="2:19" x14ac:dyDescent="0.25">
      <c r="B24">
        <v>21</v>
      </c>
      <c r="C24" s="46" t="s">
        <v>53</v>
      </c>
      <c r="D24" s="58"/>
      <c r="E24" s="59"/>
      <c r="F24" s="37" t="s">
        <v>21</v>
      </c>
      <c r="G24" s="40">
        <v>130.30000000000001</v>
      </c>
      <c r="H24" s="35">
        <v>249.4</v>
      </c>
      <c r="I24" s="35">
        <v>359</v>
      </c>
      <c r="J24" s="35">
        <v>411</v>
      </c>
      <c r="K24" s="35">
        <v>450.5</v>
      </c>
      <c r="L24" s="35">
        <v>483.6</v>
      </c>
      <c r="M24" s="35">
        <v>510.8</v>
      </c>
      <c r="N24" s="35">
        <v>535.29999999999995</v>
      </c>
      <c r="O24" s="35">
        <v>513.70000000000005</v>
      </c>
      <c r="P24" s="40">
        <v>378</v>
      </c>
      <c r="Q24" s="40">
        <v>306.89999999999998</v>
      </c>
      <c r="R24" s="40">
        <v>328.3</v>
      </c>
      <c r="S24" s="40">
        <v>439</v>
      </c>
    </row>
    <row r="25" spans="2:19" x14ac:dyDescent="0.25">
      <c r="B25">
        <v>22</v>
      </c>
      <c r="C25" s="46" t="s">
        <v>54</v>
      </c>
      <c r="D25" s="59" t="s">
        <v>28</v>
      </c>
      <c r="E25" s="59"/>
      <c r="F25" s="37" t="s">
        <v>19</v>
      </c>
      <c r="G25" s="40">
        <v>182.7</v>
      </c>
      <c r="H25" s="35">
        <v>262</v>
      </c>
      <c r="I25" s="35">
        <v>356.3</v>
      </c>
      <c r="J25" s="35">
        <v>415.3</v>
      </c>
      <c r="K25" s="35">
        <v>483.3</v>
      </c>
      <c r="L25" s="35">
        <v>537</v>
      </c>
      <c r="M25" s="35">
        <v>591.4</v>
      </c>
      <c r="N25" s="35">
        <v>645.1</v>
      </c>
      <c r="O25" s="35">
        <v>633.20000000000005</v>
      </c>
      <c r="P25" s="40">
        <v>514.6</v>
      </c>
      <c r="Q25" s="40">
        <v>381.8</v>
      </c>
      <c r="R25" s="40">
        <v>355.5</v>
      </c>
      <c r="S25" s="40">
        <v>495.5</v>
      </c>
    </row>
    <row r="26" spans="2:19" x14ac:dyDescent="0.25">
      <c r="B26">
        <v>23</v>
      </c>
      <c r="C26" s="46" t="s">
        <v>55</v>
      </c>
      <c r="D26" s="59"/>
      <c r="E26" s="59"/>
      <c r="F26" s="37" t="s">
        <v>20</v>
      </c>
      <c r="G26" s="40">
        <v>135.6</v>
      </c>
      <c r="H26" s="35">
        <v>284.60000000000002</v>
      </c>
      <c r="I26" s="35">
        <v>330.4</v>
      </c>
      <c r="J26" s="35">
        <v>335.1</v>
      </c>
      <c r="K26" s="35">
        <v>323.60000000000002</v>
      </c>
      <c r="L26" s="35">
        <v>317.7</v>
      </c>
      <c r="M26" s="35">
        <v>321.7</v>
      </c>
      <c r="N26" s="35">
        <v>344</v>
      </c>
      <c r="O26" s="35">
        <v>333.5</v>
      </c>
      <c r="P26" s="40">
        <v>257.2</v>
      </c>
      <c r="Q26" s="40">
        <v>221</v>
      </c>
      <c r="R26" s="40">
        <v>239.1</v>
      </c>
      <c r="S26" s="40">
        <v>311.39999999999998</v>
      </c>
    </row>
    <row r="27" spans="2:19" x14ac:dyDescent="0.25">
      <c r="B27">
        <v>24</v>
      </c>
      <c r="C27" s="46" t="s">
        <v>56</v>
      </c>
      <c r="D27" s="59"/>
      <c r="E27" s="59"/>
      <c r="F27" s="37" t="s">
        <v>21</v>
      </c>
      <c r="G27" s="40">
        <v>160.4</v>
      </c>
      <c r="H27" s="35">
        <v>276.8</v>
      </c>
      <c r="I27" s="35">
        <v>341.1</v>
      </c>
      <c r="J27" s="35">
        <v>374.6</v>
      </c>
      <c r="K27" s="35">
        <v>401.1</v>
      </c>
      <c r="L27" s="35">
        <v>415.5</v>
      </c>
      <c r="M27" s="35">
        <v>433.5</v>
      </c>
      <c r="N27" s="35">
        <v>463.3</v>
      </c>
      <c r="O27" s="35">
        <v>461.8</v>
      </c>
      <c r="P27" s="40">
        <v>388.2</v>
      </c>
      <c r="Q27" s="40">
        <v>314.10000000000002</v>
      </c>
      <c r="R27" s="40">
        <v>307.5</v>
      </c>
      <c r="S27" s="40">
        <v>395.8</v>
      </c>
    </row>
    <row r="28" spans="2:19" x14ac:dyDescent="0.25">
      <c r="B28">
        <v>25</v>
      </c>
      <c r="C28" s="46" t="s">
        <v>57</v>
      </c>
      <c r="D28" s="59" t="s">
        <v>18</v>
      </c>
      <c r="E28" s="59"/>
      <c r="F28" s="37" t="s">
        <v>19</v>
      </c>
      <c r="G28" s="40">
        <v>158.30000000000001</v>
      </c>
      <c r="H28" s="35">
        <v>270.7</v>
      </c>
      <c r="I28" s="35">
        <v>383.4</v>
      </c>
      <c r="J28" s="35">
        <v>450.7</v>
      </c>
      <c r="K28" s="35">
        <v>509.5</v>
      </c>
      <c r="L28" s="35">
        <v>567.4</v>
      </c>
      <c r="M28" s="35">
        <v>625.79999999999995</v>
      </c>
      <c r="N28" s="35">
        <v>669.6</v>
      </c>
      <c r="O28" s="35">
        <v>652.1</v>
      </c>
      <c r="P28" s="40">
        <v>479.2</v>
      </c>
      <c r="Q28" s="40">
        <v>377.9</v>
      </c>
      <c r="R28" s="40">
        <v>367.6</v>
      </c>
      <c r="S28" s="40">
        <v>520.5</v>
      </c>
    </row>
    <row r="29" spans="2:19" x14ac:dyDescent="0.25">
      <c r="B29">
        <v>26</v>
      </c>
      <c r="C29" s="46" t="s">
        <v>58</v>
      </c>
      <c r="D29" s="59"/>
      <c r="E29" s="59"/>
      <c r="F29" s="37" t="s">
        <v>20</v>
      </c>
      <c r="G29" s="40">
        <v>102.6</v>
      </c>
      <c r="H29" s="35">
        <v>233.2</v>
      </c>
      <c r="I29" s="35">
        <v>306.39999999999998</v>
      </c>
      <c r="J29" s="35">
        <v>307</v>
      </c>
      <c r="K29" s="35">
        <v>299.2</v>
      </c>
      <c r="L29" s="35">
        <v>293.7</v>
      </c>
      <c r="M29" s="35">
        <v>292.10000000000002</v>
      </c>
      <c r="N29" s="35">
        <v>296.10000000000002</v>
      </c>
      <c r="O29" s="35">
        <v>278.39999999999998</v>
      </c>
      <c r="P29" s="40">
        <v>219.5</v>
      </c>
      <c r="Q29" s="40">
        <v>194.2</v>
      </c>
      <c r="R29" s="40">
        <v>217.4</v>
      </c>
      <c r="S29" s="40">
        <v>276</v>
      </c>
    </row>
    <row r="30" spans="2:19" x14ac:dyDescent="0.25">
      <c r="B30">
        <v>27</v>
      </c>
      <c r="C30" s="46" t="s">
        <v>59</v>
      </c>
      <c r="D30" s="59"/>
      <c r="E30" s="59"/>
      <c r="F30" s="37" t="s">
        <v>21</v>
      </c>
      <c r="G30" s="40">
        <v>132.4</v>
      </c>
      <c r="H30" s="35">
        <v>252.5</v>
      </c>
      <c r="I30" s="35">
        <v>351.5</v>
      </c>
      <c r="J30" s="35">
        <v>397.4</v>
      </c>
      <c r="K30" s="35">
        <v>432.3</v>
      </c>
      <c r="L30" s="35">
        <v>461</v>
      </c>
      <c r="M30" s="35">
        <v>486.2</v>
      </c>
      <c r="N30" s="35">
        <v>508.6</v>
      </c>
      <c r="O30" s="35">
        <v>490.9</v>
      </c>
      <c r="P30" s="40">
        <v>372.3</v>
      </c>
      <c r="Q30" s="40">
        <v>300.5</v>
      </c>
      <c r="R30" s="40">
        <v>303.60000000000002</v>
      </c>
      <c r="S30" s="40">
        <v>420.4</v>
      </c>
    </row>
  </sheetData>
  <mergeCells count="13">
    <mergeCell ref="D25:E27"/>
    <mergeCell ref="D28:E30"/>
    <mergeCell ref="E7:E9"/>
    <mergeCell ref="E10:E12"/>
    <mergeCell ref="E13:E15"/>
    <mergeCell ref="E16:E18"/>
    <mergeCell ref="E19:E21"/>
    <mergeCell ref="E22:E24"/>
    <mergeCell ref="S2:S3"/>
    <mergeCell ref="D2:E3"/>
    <mergeCell ref="C2:C3"/>
    <mergeCell ref="D7:D24"/>
    <mergeCell ref="D4:E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参考</vt:lpstr>
      <vt:lpstr>年収＆手取り 超適当目安 (国税庁)</vt:lpstr>
      <vt:lpstr>年収＆手取り 超適当目安 (DODA)</vt:lpstr>
      <vt:lpstr>平均給与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</cp:lastModifiedBy>
  <dcterms:created xsi:type="dcterms:W3CDTF">2017-03-07T13:46:56Z</dcterms:created>
  <dcterms:modified xsi:type="dcterms:W3CDTF">2017-03-08T15:58:22Z</dcterms:modified>
</cp:coreProperties>
</file>